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PISI\VPISI 2017-18\CENIKI\"/>
    </mc:Choice>
  </mc:AlternateContent>
  <bookViews>
    <workbookView xWindow="0" yWindow="0" windowWidth="28800" windowHeight="12435" tabRatio="926" activeTab="25"/>
  </bookViews>
  <sheets>
    <sheet name="AG" sheetId="1" r:id="rId1"/>
    <sheet name="AGRFT" sheetId="2" r:id="rId2"/>
    <sheet name="ALUO" sheetId="3" r:id="rId3"/>
    <sheet name="BF" sheetId="4" r:id="rId4"/>
    <sheet name="EF" sheetId="5" r:id="rId5"/>
    <sheet name="FA" sheetId="6" r:id="rId6"/>
    <sheet name="FDV" sheetId="7" r:id="rId7"/>
    <sheet name="FE" sheetId="8" r:id="rId8"/>
    <sheet name="FFA" sheetId="9" r:id="rId9"/>
    <sheet name="FGG" sheetId="10" r:id="rId10"/>
    <sheet name="FKKT" sheetId="11" r:id="rId11"/>
    <sheet name="FMF" sheetId="12" r:id="rId12"/>
    <sheet name="FPP" sheetId="13" r:id="rId13"/>
    <sheet name="FRI" sheetId="14" r:id="rId14"/>
    <sheet name="FSD" sheetId="15" r:id="rId15"/>
    <sheet name="FS" sheetId="16" r:id="rId16"/>
    <sheet name="FŠ" sheetId="17" r:id="rId17"/>
    <sheet name="FU" sheetId="18" r:id="rId18"/>
    <sheet name="FF" sheetId="32" r:id="rId19"/>
    <sheet name="MF" sheetId="20" r:id="rId20"/>
    <sheet name="NTF" sheetId="21" r:id="rId21"/>
    <sheet name="PEF" sheetId="22" r:id="rId22"/>
    <sheet name="PF" sheetId="23" r:id="rId23"/>
    <sheet name="TEOF" sheetId="24" r:id="rId24"/>
    <sheet name="VF" sheetId="25" r:id="rId25"/>
    <sheet name="ZF" sheetId="26" r:id="rId26"/>
    <sheet name="spremembe" sheetId="27" state="hidden" r:id="rId27"/>
    <sheet name="povp.šolnina po skupinah" sheetId="28" state="hidden" r:id="rId28"/>
    <sheet name="šolnina" sheetId="31" state="hidden" r:id="rId29"/>
  </sheets>
  <externalReferences>
    <externalReference r:id="rId30"/>
  </externalReferences>
  <definedNames>
    <definedName name="cenik">šolnina!$A$2:$A$7</definedName>
    <definedName name="_xlnm.Print_Area" localSheetId="0">AG!$A$1:$F$32</definedName>
    <definedName name="_xlnm.Print_Area" localSheetId="1">AGRFT!$A$1:$F$37</definedName>
    <definedName name="_xlnm.Print_Area" localSheetId="2">ALUO!$A$1:$F$31</definedName>
    <definedName name="_xlnm.Print_Area" localSheetId="3">BF!$A$1:$F$142</definedName>
    <definedName name="_xlnm.Print_Area" localSheetId="4">EF!$A$1:$F$41</definedName>
    <definedName name="_xlnm.Print_Area" localSheetId="5">FA!$A$1:$F$22</definedName>
    <definedName name="_xlnm.Print_Area" localSheetId="6">FDV!$A$1:$F$51</definedName>
    <definedName name="_xlnm.Print_Area" localSheetId="7">FE!$A$1:$F$32</definedName>
    <definedName name="_xlnm.Print_Area" localSheetId="18">FF!$A$1:$F$152</definedName>
    <definedName name="_xlnm.Print_Area" localSheetId="8">FFA!$A$1:$F$31</definedName>
    <definedName name="_xlnm.Print_Area" localSheetId="9">FGG!$A$1:$F$33</definedName>
    <definedName name="_xlnm.Print_Area" localSheetId="10">FKKT!$A$1:$F$36</definedName>
    <definedName name="_xlnm.Print_Area" localSheetId="11">FMF!$A$1:$F$36</definedName>
    <definedName name="_xlnm.Print_Area" localSheetId="12">FPP!$A$1:$F$34</definedName>
    <definedName name="_xlnm.Print_Area" localSheetId="13">FRI!$A$1:$F$30</definedName>
    <definedName name="_xlnm.Print_Area" localSheetId="15">FS!$A$1:$F$29</definedName>
    <definedName name="_xlnm.Print_Area" localSheetId="14">FSD!$A$1:$F$28</definedName>
    <definedName name="_xlnm.Print_Area" localSheetId="16">FŠ!$A$1:$F$44</definedName>
    <definedName name="_xlnm.Print_Area" localSheetId="17">FU!$A$1:$F$26</definedName>
    <definedName name="_xlnm.Print_Area" localSheetId="19">MF!$A$1:$F$27</definedName>
    <definedName name="_xlnm.Print_Area" localSheetId="20">NTF!$A$1:$F$62</definedName>
    <definedName name="_xlnm.Print_Area" localSheetId="21">PEF!$A$1:$F$81</definedName>
    <definedName name="_xlnm.Print_Area" localSheetId="22">PF!$A$1:$F$21</definedName>
    <definedName name="_xlnm.Print_Area" localSheetId="23">TEOF!$A$1:$F$29</definedName>
    <definedName name="_xlnm.Print_Area" localSheetId="24">VF!$A$1:$F$30</definedName>
    <definedName name="_xlnm.Print_Area" localSheetId="25">ZF!$A$1:$F$43</definedName>
    <definedName name="Z_839003FA_3055_4E28_826D_0A2EF77DACBD_.wvu.PrintArea" localSheetId="0" hidden="1">AG!$A$1:$F$32</definedName>
    <definedName name="Z_839003FA_3055_4E28_826D_0A2EF77DACBD_.wvu.PrintArea" localSheetId="1" hidden="1">AGRFT!$A$1:$F$37</definedName>
    <definedName name="Z_839003FA_3055_4E28_826D_0A2EF77DACBD_.wvu.PrintArea" localSheetId="2" hidden="1">ALUO!$A$1:$F$117</definedName>
    <definedName name="Z_839003FA_3055_4E28_826D_0A2EF77DACBD_.wvu.PrintArea" localSheetId="3" hidden="1">BF!$A$1:$F$147</definedName>
    <definedName name="Z_839003FA_3055_4E28_826D_0A2EF77DACBD_.wvu.PrintArea" localSheetId="4" hidden="1">EF!$A$1:$F$49</definedName>
    <definedName name="Z_839003FA_3055_4E28_826D_0A2EF77DACBD_.wvu.PrintArea" localSheetId="5" hidden="1">FA!$A$1:$F$22</definedName>
    <definedName name="Z_839003FA_3055_4E28_826D_0A2EF77DACBD_.wvu.PrintArea" localSheetId="6" hidden="1">FDV!$A$1:$F$57</definedName>
    <definedName name="Z_839003FA_3055_4E28_826D_0A2EF77DACBD_.wvu.PrintArea" localSheetId="7" hidden="1">FE!$A$1:$F$34</definedName>
    <definedName name="Z_839003FA_3055_4E28_826D_0A2EF77DACBD_.wvu.PrintArea" localSheetId="18" hidden="1">FF!$A$1:$F$158</definedName>
    <definedName name="Z_839003FA_3055_4E28_826D_0A2EF77DACBD_.wvu.PrintArea" localSheetId="8" hidden="1">FFA!$A$1:$F$34</definedName>
    <definedName name="Z_839003FA_3055_4E28_826D_0A2EF77DACBD_.wvu.PrintArea" localSheetId="9" hidden="1">FGG!$A$1:$F$35</definedName>
    <definedName name="Z_839003FA_3055_4E28_826D_0A2EF77DACBD_.wvu.PrintArea" localSheetId="10" hidden="1">FKKT!$A$1:$F$38</definedName>
    <definedName name="Z_839003FA_3055_4E28_826D_0A2EF77DACBD_.wvu.PrintArea" localSheetId="11" hidden="1">FMF!$A$1:$F$45</definedName>
    <definedName name="Z_839003FA_3055_4E28_826D_0A2EF77DACBD_.wvu.PrintArea" localSheetId="12" hidden="1">FPP!$A$1:$F$37</definedName>
    <definedName name="Z_839003FA_3055_4E28_826D_0A2EF77DACBD_.wvu.PrintArea" localSheetId="13" hidden="1">FRI!$A$1:$F$35</definedName>
    <definedName name="Z_839003FA_3055_4E28_826D_0A2EF77DACBD_.wvu.PrintArea" localSheetId="15" hidden="1">FS!$A$1:$F$33</definedName>
    <definedName name="Z_839003FA_3055_4E28_826D_0A2EF77DACBD_.wvu.PrintArea" localSheetId="14" hidden="1">FSD!$A$1:$F$30</definedName>
    <definedName name="Z_839003FA_3055_4E28_826D_0A2EF77DACBD_.wvu.PrintArea" localSheetId="16" hidden="1">FŠ!$A$1:$F$50</definedName>
    <definedName name="Z_839003FA_3055_4E28_826D_0A2EF77DACBD_.wvu.PrintArea" localSheetId="17" hidden="1">FU!$A$1:$F$38</definedName>
    <definedName name="Z_839003FA_3055_4E28_826D_0A2EF77DACBD_.wvu.PrintArea" localSheetId="19" hidden="1">MF!$A$1:$F$30</definedName>
    <definedName name="Z_839003FA_3055_4E28_826D_0A2EF77DACBD_.wvu.PrintArea" localSheetId="20" hidden="1">NTF!$A$1:$F$42</definedName>
    <definedName name="Z_839003FA_3055_4E28_826D_0A2EF77DACBD_.wvu.PrintArea" localSheetId="21" hidden="1">PEF!$A$1:$F$68</definedName>
    <definedName name="Z_839003FA_3055_4E28_826D_0A2EF77DACBD_.wvu.PrintArea" localSheetId="22" hidden="1">PF!$A$1:$F$17</definedName>
    <definedName name="Z_839003FA_3055_4E28_826D_0A2EF77DACBD_.wvu.PrintArea" localSheetId="23" hidden="1">TEOF!$A$1:$F$28</definedName>
    <definedName name="Z_839003FA_3055_4E28_826D_0A2EF77DACBD_.wvu.PrintArea" localSheetId="24" hidden="1">VF!$A$1:$F$32</definedName>
    <definedName name="Z_839003FA_3055_4E28_826D_0A2EF77DACBD_.wvu.PrintArea" localSheetId="25" hidden="1">ZF!$A$1:$F$45</definedName>
  </definedNames>
  <calcPr calcId="152511"/>
  <customWorkbookViews>
    <customWorkbookView name="Trsanmi – Osebni pogled" guid="{839003FA-3055-4E28-826D-0A2EF77DACBD}" mergeInterval="0" personalView="1" maximized="1" windowWidth="1719" windowHeight="714" tabRatio="926" activeSheetId="26"/>
  </customWorkbookViews>
</workbook>
</file>

<file path=xl/calcChain.xml><?xml version="1.0" encoding="utf-8"?>
<calcChain xmlns="http://schemas.openxmlformats.org/spreadsheetml/2006/main">
  <c r="F10" i="6" l="1"/>
  <c r="F9" i="6"/>
  <c r="F7" i="6"/>
  <c r="F34" i="7" l="1"/>
  <c r="F28" i="22" l="1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17" i="10" l="1"/>
  <c r="F16" i="10"/>
  <c r="F15" i="10"/>
  <c r="F14" i="10"/>
  <c r="F13" i="10"/>
  <c r="F11" i="10"/>
  <c r="F10" i="10"/>
  <c r="F9" i="10"/>
  <c r="F8" i="10"/>
  <c r="F7" i="10"/>
  <c r="F13" i="18" l="1"/>
  <c r="F12" i="18"/>
  <c r="F10" i="18"/>
  <c r="F9" i="18"/>
  <c r="F8" i="18"/>
  <c r="F7" i="18"/>
  <c r="F9" i="23" l="1"/>
  <c r="F7" i="23"/>
  <c r="F125" i="32" l="1"/>
  <c r="F124" i="32"/>
  <c r="F14" i="8" l="1"/>
  <c r="F11" i="16" l="1"/>
  <c r="F10" i="16"/>
  <c r="F8" i="16"/>
  <c r="F7" i="16"/>
  <c r="F17" i="11" l="1"/>
  <c r="F16" i="11"/>
  <c r="F15" i="11"/>
  <c r="F14" i="11"/>
  <c r="F13" i="11"/>
  <c r="F11" i="11"/>
  <c r="F10" i="11"/>
  <c r="F9" i="11"/>
  <c r="F8" i="11"/>
  <c r="F7" i="11"/>
  <c r="F13" i="24" l="1"/>
  <c r="F12" i="24"/>
  <c r="F11" i="24"/>
  <c r="F10" i="24"/>
  <c r="F8" i="24"/>
  <c r="F7" i="24"/>
  <c r="F23" i="21"/>
  <c r="F22" i="21"/>
  <c r="F21" i="21"/>
  <c r="F20" i="21"/>
  <c r="F19" i="21"/>
  <c r="F18" i="21"/>
  <c r="F16" i="21"/>
  <c r="F15" i="21"/>
  <c r="F14" i="21"/>
  <c r="F13" i="21"/>
  <c r="F12" i="21"/>
  <c r="F11" i="21"/>
  <c r="F10" i="21"/>
  <c r="F9" i="21"/>
  <c r="F8" i="21"/>
  <c r="F7" i="21"/>
  <c r="F129" i="32"/>
  <c r="F128" i="32"/>
  <c r="F127" i="32"/>
  <c r="F126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21" i="12"/>
  <c r="F20" i="12"/>
  <c r="F19" i="12"/>
  <c r="F18" i="12"/>
  <c r="F17" i="12"/>
  <c r="F16" i="12"/>
  <c r="F15" i="12"/>
  <c r="F14" i="12"/>
  <c r="F12" i="12"/>
  <c r="F11" i="12"/>
  <c r="F10" i="12"/>
  <c r="F9" i="12"/>
  <c r="F8" i="12"/>
  <c r="F7" i="12"/>
  <c r="F19" i="26"/>
  <c r="F18" i="26"/>
  <c r="F17" i="26"/>
  <c r="F16" i="26"/>
  <c r="F14" i="26"/>
  <c r="F13" i="26"/>
  <c r="F12" i="26"/>
  <c r="F11" i="26"/>
  <c r="F10" i="26"/>
  <c r="F9" i="26"/>
  <c r="F8" i="26"/>
  <c r="F7" i="26"/>
  <c r="F13" i="1"/>
  <c r="F12" i="1"/>
  <c r="F11" i="1"/>
  <c r="F10" i="1"/>
  <c r="F8" i="1"/>
  <c r="F7" i="1"/>
  <c r="F12" i="9"/>
  <c r="F11" i="9"/>
  <c r="F10" i="9"/>
  <c r="F8" i="9"/>
  <c r="F7" i="9"/>
  <c r="F12" i="20"/>
  <c r="F11" i="20"/>
  <c r="F10" i="20"/>
  <c r="F9" i="20"/>
  <c r="F14" i="17"/>
  <c r="F13" i="17"/>
  <c r="F12" i="17"/>
  <c r="F11" i="17"/>
  <c r="F9" i="17"/>
  <c r="F8" i="17"/>
  <c r="F7" i="17"/>
  <c r="F19" i="2"/>
  <c r="F18" i="2"/>
  <c r="F17" i="2"/>
  <c r="F16" i="2"/>
  <c r="F15" i="2"/>
  <c r="F14" i="2"/>
  <c r="F13" i="2"/>
  <c r="F12" i="2"/>
  <c r="F10" i="2"/>
  <c r="F9" i="2"/>
  <c r="F8" i="2"/>
  <c r="F7" i="2"/>
  <c r="F9" i="25"/>
  <c r="F13" i="15"/>
  <c r="F12" i="15"/>
  <c r="F11" i="15"/>
  <c r="F10" i="15"/>
  <c r="F9" i="15"/>
  <c r="F7" i="15"/>
  <c r="F17" i="14"/>
  <c r="F15" i="14"/>
  <c r="F14" i="14"/>
  <c r="F13" i="14"/>
  <c r="F11" i="14"/>
  <c r="F10" i="14"/>
  <c r="F9" i="14"/>
  <c r="F8" i="14"/>
  <c r="F7" i="14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" i="8"/>
  <c r="F12" i="8"/>
  <c r="F10" i="8"/>
  <c r="F9" i="8"/>
  <c r="F8" i="8"/>
  <c r="F7" i="8"/>
  <c r="F11" i="3"/>
  <c r="F14" i="3"/>
  <c r="F15" i="3"/>
  <c r="F16" i="3"/>
  <c r="F17" i="3"/>
  <c r="F13" i="3"/>
  <c r="F8" i="3"/>
  <c r="F9" i="3"/>
  <c r="F10" i="3"/>
  <c r="F7" i="3"/>
  <c r="H40" i="28"/>
  <c r="G40" i="28"/>
  <c r="H38" i="28"/>
  <c r="G38" i="28"/>
  <c r="H32" i="28"/>
  <c r="G32" i="28"/>
  <c r="H29" i="28"/>
  <c r="G29" i="28"/>
  <c r="H26" i="28"/>
  <c r="G26" i="28"/>
  <c r="H19" i="28"/>
  <c r="G19" i="28"/>
  <c r="H11" i="28"/>
  <c r="G11" i="28"/>
  <c r="J27" i="28"/>
  <c r="J7" i="28"/>
  <c r="I7" i="28"/>
  <c r="D19" i="28"/>
  <c r="I37" i="28"/>
  <c r="I36" i="28"/>
  <c r="D40" i="28"/>
  <c r="D38" i="28"/>
  <c r="I8" i="28"/>
  <c r="J8" i="28"/>
  <c r="I9" i="28"/>
  <c r="J9" i="28"/>
  <c r="I10" i="28"/>
  <c r="J10" i="28"/>
  <c r="D11" i="28"/>
  <c r="I11" i="28"/>
  <c r="E11" i="28"/>
  <c r="J11" i="28"/>
  <c r="I12" i="28"/>
  <c r="J12" i="28"/>
  <c r="I13" i="28"/>
  <c r="J13" i="28"/>
  <c r="I14" i="28"/>
  <c r="J14" i="28"/>
  <c r="I15" i="28"/>
  <c r="J15" i="28"/>
  <c r="I16" i="28"/>
  <c r="J16" i="28"/>
  <c r="I17" i="28"/>
  <c r="J17" i="28"/>
  <c r="I18" i="28"/>
  <c r="J18" i="28"/>
  <c r="E19" i="28"/>
  <c r="J19" i="28"/>
  <c r="I19" i="28"/>
  <c r="I20" i="28"/>
  <c r="J20" i="28"/>
  <c r="I21" i="28"/>
  <c r="J21" i="28"/>
  <c r="I22" i="28"/>
  <c r="J22" i="28"/>
  <c r="I23" i="28"/>
  <c r="J23" i="28"/>
  <c r="I24" i="28"/>
  <c r="J24" i="28"/>
  <c r="I25" i="28"/>
  <c r="J25" i="28"/>
  <c r="D26" i="28"/>
  <c r="I26" i="28"/>
  <c r="E26" i="28"/>
  <c r="J26" i="28"/>
  <c r="I27" i="28"/>
  <c r="I28" i="28"/>
  <c r="J28" i="28"/>
  <c r="D29" i="28"/>
  <c r="E29" i="28"/>
  <c r="J29" i="28"/>
  <c r="I29" i="28"/>
  <c r="I30" i="28"/>
  <c r="J30" i="28"/>
  <c r="I31" i="28"/>
  <c r="J31" i="28"/>
  <c r="D32" i="28"/>
  <c r="I32" i="28"/>
  <c r="E32" i="28"/>
  <c r="J32" i="28"/>
  <c r="I33" i="28"/>
  <c r="J33" i="28"/>
  <c r="I34" i="28"/>
  <c r="J34" i="28"/>
  <c r="I35" i="28"/>
  <c r="J35" i="28"/>
  <c r="J36" i="28"/>
  <c r="J37" i="28"/>
  <c r="E38" i="28"/>
  <c r="J38" i="28"/>
  <c r="I38" i="28"/>
  <c r="I40" i="28"/>
  <c r="E40" i="28"/>
  <c r="J40" i="28"/>
</calcChain>
</file>

<file path=xl/sharedStrings.xml><?xml version="1.0" encoding="utf-8"?>
<sst xmlns="http://schemas.openxmlformats.org/spreadsheetml/2006/main" count="1193" uniqueCount="666">
  <si>
    <t>AG</t>
  </si>
  <si>
    <t>AGRFT</t>
  </si>
  <si>
    <t>ALUO</t>
  </si>
  <si>
    <t>BF</t>
  </si>
  <si>
    <t>EF</t>
  </si>
  <si>
    <t>FA</t>
  </si>
  <si>
    <t>FDV</t>
  </si>
  <si>
    <t>FE</t>
  </si>
  <si>
    <t>FFA</t>
  </si>
  <si>
    <t>FGG</t>
  </si>
  <si>
    <t>FKKT</t>
  </si>
  <si>
    <t>FMF</t>
  </si>
  <si>
    <t>FPP</t>
  </si>
  <si>
    <t>FRI</t>
  </si>
  <si>
    <t>FSD</t>
  </si>
  <si>
    <t>FS</t>
  </si>
  <si>
    <t>FŠ</t>
  </si>
  <si>
    <t>FU</t>
  </si>
  <si>
    <t>FF</t>
  </si>
  <si>
    <t>MF</t>
  </si>
  <si>
    <t>NTF</t>
  </si>
  <si>
    <t>PEF</t>
  </si>
  <si>
    <t>PF</t>
  </si>
  <si>
    <t>TEOF</t>
  </si>
  <si>
    <t>VF</t>
  </si>
  <si>
    <t>ZF</t>
  </si>
  <si>
    <t>VS</t>
  </si>
  <si>
    <t>UN</t>
  </si>
  <si>
    <t>3. letnik</t>
  </si>
  <si>
    <t>ŠTUDIJSKI PROGRAMI 1. STOPNJE</t>
  </si>
  <si>
    <t>1. letnik</t>
  </si>
  <si>
    <t>ŠTUDIJSKI PROGRAMI 2. STOPNJE</t>
  </si>
  <si>
    <t>ŠTUDIJSKI PROGRAMI ZA IZPOPOLNJEVANJE</t>
  </si>
  <si>
    <t>ocenjena vrednost</t>
  </si>
  <si>
    <t>Zdravniški pregled</t>
  </si>
  <si>
    <t>1. letnik Ekologija in Biodiverziteta</t>
  </si>
  <si>
    <t xml:space="preserve">2. letnik </t>
  </si>
  <si>
    <t>Strokovna ekskurzija</t>
  </si>
  <si>
    <t>Strokovna ekskurzija - avtobusni prevoz po km</t>
  </si>
  <si>
    <t>Strokovna ekskurzija - ena nočitev</t>
  </si>
  <si>
    <t>Laborat. vaje za osebe brez statusa za predmete, ki imajo 2 uri vaj - cena za semester</t>
  </si>
  <si>
    <t>strokovna ekskurzija</t>
  </si>
  <si>
    <t>Športna vzgoja</t>
  </si>
  <si>
    <t>Laboratorijske vaje za osebe brez statusa - cena za letnik</t>
  </si>
  <si>
    <t>1. Pastoralno izpopolnjevanje</t>
  </si>
  <si>
    <t>2. Duhovno izpopolnjevanje</t>
  </si>
  <si>
    <t>3. Zakonska in družinska terapija</t>
  </si>
  <si>
    <t>Vaje za :</t>
  </si>
  <si>
    <t>Terenske vaje - ekskurzija (do navedene višine)</t>
  </si>
  <si>
    <t>Reševanje iz vode - cena na uro</t>
  </si>
  <si>
    <t>Tečaj za neplavalce - cena na uro</t>
  </si>
  <si>
    <t>Agronomija</t>
  </si>
  <si>
    <t>Biologija</t>
  </si>
  <si>
    <t>Biotehnologija</t>
  </si>
  <si>
    <t>Gozdarstvo</t>
  </si>
  <si>
    <t>Krajinska arhitektura</t>
  </si>
  <si>
    <t>Lesarstvo</t>
  </si>
  <si>
    <t>Mikrobiologija</t>
  </si>
  <si>
    <t>Zootehnika</t>
  </si>
  <si>
    <t>Živilstvo</t>
  </si>
  <si>
    <t>Terenske vaje in ekskurzije pri visokošolskem strokovnem programu:</t>
  </si>
  <si>
    <t>Terenske vaje in ekskurzije pri univerzitetnem študijskem programu:</t>
  </si>
  <si>
    <t xml:space="preserve">Laboratorijske vaje za osebe brez statusa </t>
  </si>
  <si>
    <t>Nadomestilo za plačilo vseh ur vaj za informacijske predmete, ki se izvajajo v računalniški učilnici, in tuji jezik za osebe brez statusa</t>
  </si>
  <si>
    <t>-</t>
  </si>
  <si>
    <t>letne dejavnosti v naravi 1 (20 ur)</t>
  </si>
  <si>
    <t>zimske dejavnosti v naravi 1 (20 ur)</t>
  </si>
  <si>
    <t>planinstvo 1 (20 ur)</t>
  </si>
  <si>
    <t>nordijsko smučanje 1A (23 ur)</t>
  </si>
  <si>
    <t>nordijsko smučanje 1B (22 ur)</t>
  </si>
  <si>
    <t>alpsko smučanje 1A (22 ur)</t>
  </si>
  <si>
    <t>alpsko smučanje 1B (23 ur)</t>
  </si>
  <si>
    <t xml:space="preserve">geografija gorskih območij </t>
  </si>
  <si>
    <t>turno kolesarstvo</t>
  </si>
  <si>
    <t>avtonomno potapljanje</t>
  </si>
  <si>
    <t>osnove potapljanja na vdih</t>
  </si>
  <si>
    <t>jadranje na deski</t>
  </si>
  <si>
    <t>Laborat. vaje za osebe brez statusa za predmete, ki imajo 1 uro vaj - cena za semester</t>
  </si>
  <si>
    <t>Laborat. vaje za osebe brez statusa za predmete, ki imajo 3 ure vaj - cena za semester</t>
  </si>
  <si>
    <t>Letni prispevek za uporabo računalniške učilnice za osebe brez statusa - dovolilnica</t>
  </si>
  <si>
    <t>Terenske vaje - geografija in ekskurzije (do navedene višine) - se zaračuna pred izvedbo</t>
  </si>
  <si>
    <t>program</t>
  </si>
  <si>
    <t>1. letnik Kmetijstvo - aronomija in hortikultura</t>
  </si>
  <si>
    <t>2. letnik Kmetijstvo - aronomija in hortikultura</t>
  </si>
  <si>
    <t>3. letnik Kmetijstvo - aronomija in hortikultura</t>
  </si>
  <si>
    <t>1. letnik Gozdarstvo</t>
  </si>
  <si>
    <t>2. letnik Gozdarstvo</t>
  </si>
  <si>
    <t>3. letnik Gozdarstvo</t>
  </si>
  <si>
    <t>1. letnik Biologija</t>
  </si>
  <si>
    <t>2. letnik Biologija</t>
  </si>
  <si>
    <t>3. letnik Biologija</t>
  </si>
  <si>
    <t>1. letnik dvopredmetni učitelj Biologija (izvajamo za PeF)</t>
  </si>
  <si>
    <t>2. letnik dvopredmetni učitelj Biologija (izvajamo za PeF)</t>
  </si>
  <si>
    <t>3. letnik dvopredmetni učitelj Biologija (izvajamo za PeF)</t>
  </si>
  <si>
    <t>1. letnik Gozdarstvo in obnovljivi gozdni viri</t>
  </si>
  <si>
    <t>2. letnik Gozdarstvo in obnovljivi gozdni viri</t>
  </si>
  <si>
    <t>3. letnik Gozdarstvo in obnovljivi gozdni viri</t>
  </si>
  <si>
    <t>1. letnik Krajinska arhitektura</t>
  </si>
  <si>
    <t>2. letnik Krajinska arhitektura</t>
  </si>
  <si>
    <t>3. letnik Krajinska arhitektura</t>
  </si>
  <si>
    <t>1. letnik Lesarstvo</t>
  </si>
  <si>
    <t>2. letnik Lesarstvo</t>
  </si>
  <si>
    <t>3. letnik Lesarstvo</t>
  </si>
  <si>
    <t>1. letnik Mikrobiologija</t>
  </si>
  <si>
    <t>2. letnik Mikrobiologija</t>
  </si>
  <si>
    <t>3. letnik Mikrobiologija</t>
  </si>
  <si>
    <t>1. letnik - Živilstvo in prehrana</t>
  </si>
  <si>
    <t>2. letnik - Živilstvo in prehrana</t>
  </si>
  <si>
    <t>3. letnik - Živilstvo in prehrana</t>
  </si>
  <si>
    <t>Terenske vaje in ekskurzije pri magistrskem študijskem programu 2. stopnje:</t>
  </si>
  <si>
    <t>1. letnik MSc agronomija</t>
  </si>
  <si>
    <t>2. letnik MSc agronomija</t>
  </si>
  <si>
    <t>1. letnik MSc hortikultura</t>
  </si>
  <si>
    <t>2. letnik MSc hortikultura</t>
  </si>
  <si>
    <t>2. letnik Ekologija in Biodiverziteta</t>
  </si>
  <si>
    <t>1. letnik MSc Biotehnologija</t>
  </si>
  <si>
    <t>2. letnik MSc Biotehnologija</t>
  </si>
  <si>
    <t>1. letnik MSc Gozdarstvo in upravljanje gozdnih ekosistemov</t>
  </si>
  <si>
    <t>2. letnik MSc Gozdarstvo in upravljanje gozdnih ekosistemov</t>
  </si>
  <si>
    <t>1. letnik MSc Krajinska arhitektura</t>
  </si>
  <si>
    <t>2. letnik MSc Krajinska arhitektura</t>
  </si>
  <si>
    <t>1. letnik MSc Lesarstvo</t>
  </si>
  <si>
    <t>2. letnik MSc Lesarstvo</t>
  </si>
  <si>
    <t>1. letnik MSc Mikrobiologija (me-sa)</t>
  </si>
  <si>
    <t>2. letnik MSc Mikrobiologija (me-sa)</t>
  </si>
  <si>
    <t>1. letnik MSc Znanost o živalih</t>
  </si>
  <si>
    <t>2. letnik MSc Znanost o živalih</t>
  </si>
  <si>
    <t>1. letnik MSc Prehrana</t>
  </si>
  <si>
    <t>2. letnik MSc Prehrana</t>
  </si>
  <si>
    <t>1. letnik MSc Živilstvo</t>
  </si>
  <si>
    <t>2. letnik MSc Živilstvo</t>
  </si>
  <si>
    <t>Prispevek diplomantov za svečano podelitev diplom**</t>
  </si>
  <si>
    <r>
      <t>**</t>
    </r>
    <r>
      <rPr>
        <i/>
        <sz val="11"/>
        <rFont val="Arial CE"/>
        <charset val="238"/>
      </rPr>
      <t xml:space="preserve">opomba: </t>
    </r>
    <r>
      <rPr>
        <sz val="11"/>
        <rFont val="Arial CE"/>
        <charset val="238"/>
      </rPr>
      <t>prispevek diplomantov za svečano podelitev diplom se zaračuna kandidatu ob oddaji zaključnega dela za zagovor</t>
    </r>
  </si>
  <si>
    <t>Povečana vpisnina za celoletno posredovanje sporočil študentu</t>
  </si>
  <si>
    <t>Slavnostna podelitev diplom</t>
  </si>
  <si>
    <t>- za programe B, DT, RT, OP, LZP, FT</t>
  </si>
  <si>
    <t>- za program ZN</t>
  </si>
  <si>
    <t>- za program SI</t>
  </si>
  <si>
    <t>Odškodnina za izgubljen dozimeter</t>
  </si>
  <si>
    <t>Prejemanje sporočil po SMS - opcija (plačiljivo pri vpisu v novo študijsko leto</t>
  </si>
  <si>
    <t>Prispevek za študentski svet</t>
  </si>
  <si>
    <t>Preizkus gibalnih sposobnosti</t>
  </si>
  <si>
    <t>Vseživljenjsko izobraževanje - deli študijskega programa Laboratorijske biomedicine 2. stopnja</t>
  </si>
  <si>
    <t>Prispevek za dejavnost ŠSEF</t>
  </si>
  <si>
    <t>Prispevek za ŠS FU</t>
  </si>
  <si>
    <t>Prispevek za ŠS VF</t>
  </si>
  <si>
    <t>ČLANICA</t>
  </si>
  <si>
    <t>ŠTUDIJSKI PROGRAMI</t>
  </si>
  <si>
    <t>1. del</t>
  </si>
  <si>
    <t xml:space="preserve">Zdravstveno varstvo in sistemi reje perutnine </t>
  </si>
  <si>
    <t xml:space="preserve">Bujatrika </t>
  </si>
  <si>
    <t xml:space="preserve">Bolezni in zdravstveno varstvo ptic, malih sesalcev in plazilcev </t>
  </si>
  <si>
    <t xml:space="preserve">Veterinarsko javno zdravstvo in varna hrana </t>
  </si>
  <si>
    <t xml:space="preserve">Veterinarska medicina malih živali </t>
  </si>
  <si>
    <t>5. letnik (30 ECTS)</t>
  </si>
  <si>
    <t>Izvedba praktičnega usposabljanja - en semester 5. letnika EMŠF</t>
  </si>
  <si>
    <t>Prispevek študentov za delovanje ŠS in tutorjev</t>
  </si>
  <si>
    <t>Opravljanje seminarja za osebe brez statusa za seminar, ki traja na podlagi študijskega programa 1 uro/semester</t>
  </si>
  <si>
    <t>Opravljanje seminarja za osebe brez statusa za seminar, ki traja na podlagi študijskega programa 2 uri/semester</t>
  </si>
  <si>
    <t xml:space="preserve">      Konzorcijska izvedba programov (do navedenega zneska)</t>
  </si>
  <si>
    <t>Prispevek za športne programe (do navedene višine, enotna cena za vse programe)</t>
  </si>
  <si>
    <t xml:space="preserve">Prispevek za študentski svet </t>
  </si>
  <si>
    <t>Nadstandardne storitve pri izbirnih predmetih</t>
  </si>
  <si>
    <t>Jahanje</t>
  </si>
  <si>
    <t>Jahanje v okviru predmeta Športna vzgoja</t>
  </si>
  <si>
    <t>2. in 3. letnik</t>
  </si>
  <si>
    <t>Laboratorijske vaje za osebe brez statusa - cena na uro (velja za kandidata, ki je pridružen skupini)</t>
  </si>
  <si>
    <t>Laboratorijske vaje za osebe brez statusa - cena na uro (velja za kandidata, ki želi individualno izvedbo vaj)</t>
  </si>
  <si>
    <t>cena na uro</t>
  </si>
  <si>
    <t>izbirni predmet "Jadranje"</t>
  </si>
  <si>
    <t>Povprečje poštine za pošiljanje dokumentacije študenta v tujino</t>
  </si>
  <si>
    <t>plus DDV</t>
  </si>
  <si>
    <t>Prispevek k ceni avtobusnih prevozov na terenske vaje OG</t>
  </si>
  <si>
    <t>3. letnik 1. stopnje</t>
  </si>
  <si>
    <t>Prispevek študentov 1. st. programov za material za vaje</t>
  </si>
  <si>
    <t>Prispevek študentov za  SMS obveščanje</t>
  </si>
  <si>
    <t>Prispevek študentov za dvojnik priponke z imenom in priimkom študenta</t>
  </si>
  <si>
    <t>Prispevek študentov za informatiko</t>
  </si>
  <si>
    <t>Prispevek študentov za slavnostno podelitev diplom</t>
  </si>
  <si>
    <t>Prispevek za zaščitne obleke za 1. st. programe</t>
  </si>
  <si>
    <t>1. Pedagoško andragoško izobraževanje*</t>
  </si>
  <si>
    <t>2. Študijski program za pedagoško izpopolnjevanje iz predšolske vzgoje*</t>
  </si>
  <si>
    <t>3. Študijski program za izpopolnjevanje iz zgodnjega poučevanja angleščine*</t>
  </si>
  <si>
    <t>7. Študijski program za izpopolnjevanje iz kemije*</t>
  </si>
  <si>
    <t>do</t>
  </si>
  <si>
    <t>Dodatni letnik</t>
  </si>
  <si>
    <t>Izvedba dodatnega letnika za vpis na drugostopenjski študijski program poučevanje, smer poučevanje na razredni stopnji</t>
  </si>
  <si>
    <t>Program za izpopolnjevanje iz družboslovnega znanja</t>
  </si>
  <si>
    <t>OSTALI PRISPEVKI ŠTUDENTOV 
(zdravniški pregled, vaje, ekskurzije…)</t>
  </si>
  <si>
    <t>OPOMBE</t>
  </si>
  <si>
    <t>K R A T K A   O B R A Z L O Ž I T E V</t>
  </si>
  <si>
    <t>sk.</t>
  </si>
  <si>
    <t>f</t>
  </si>
  <si>
    <t>članica</t>
  </si>
  <si>
    <t>1. stopnja</t>
  </si>
  <si>
    <t>2. stopnja</t>
  </si>
  <si>
    <t>UL EF</t>
  </si>
  <si>
    <t>UL FDV</t>
  </si>
  <si>
    <t>UL PF</t>
  </si>
  <si>
    <t>UL FSD</t>
  </si>
  <si>
    <t>UL FU</t>
  </si>
  <si>
    <t>Povp. skupine 1</t>
  </si>
  <si>
    <t>UL FF</t>
  </si>
  <si>
    <t>UL FPP</t>
  </si>
  <si>
    <t>UL FŠ</t>
  </si>
  <si>
    <t>UL PEF</t>
  </si>
  <si>
    <t>UL TEOF</t>
  </si>
  <si>
    <t>UL ZF</t>
  </si>
  <si>
    <t>Povp. skupine 2</t>
  </si>
  <si>
    <t>UL FA</t>
  </si>
  <si>
    <t>UL FE</t>
  </si>
  <si>
    <t>UL FGG</t>
  </si>
  <si>
    <t>UL FRI</t>
  </si>
  <si>
    <t>UL FS</t>
  </si>
  <si>
    <t>UL NTF</t>
  </si>
  <si>
    <t>Povp. skupine 3</t>
  </si>
  <si>
    <t>UL BF</t>
  </si>
  <si>
    <t>UL FFA</t>
  </si>
  <si>
    <t>Povp. skupine 4</t>
  </si>
  <si>
    <t>UL FKKT</t>
  </si>
  <si>
    <t>UL FMF</t>
  </si>
  <si>
    <t>Povp. skupine 5</t>
  </si>
  <si>
    <t>UL AG</t>
  </si>
  <si>
    <t>UL AGRFT</t>
  </si>
  <si>
    <t>UL ALUO</t>
  </si>
  <si>
    <t>UL MF</t>
  </si>
  <si>
    <t>UL VF</t>
  </si>
  <si>
    <t>Povp. skupine 6</t>
  </si>
  <si>
    <t xml:space="preserve">Povprečje vseh </t>
  </si>
  <si>
    <t xml:space="preserve">Navedeni zneski so maksimalne vrednosti šolnin. Skladno s 23. členom Pravilnika o prispevkih in vrednotenju stroškov na UL, </t>
  </si>
  <si>
    <t>SMS sporočila (obveščanje študentov z sms obvestili)</t>
  </si>
  <si>
    <t>Pošiljanje SMS sporočil o rezultatih izpitov (se zaračuna ob vpisnini, če se študent zanjo odloči)</t>
  </si>
  <si>
    <r>
      <t>*</t>
    </r>
    <r>
      <rPr>
        <i/>
        <sz val="11"/>
        <rFont val="Arial CE"/>
        <charset val="238"/>
      </rPr>
      <t xml:space="preserve">opomba: </t>
    </r>
    <r>
      <rPr>
        <sz val="11"/>
        <rFont val="Arial CE"/>
        <charset val="238"/>
      </rPr>
      <t>prispevek obveščanja z sms obvestili se zaračuna vsem študentom, skupaj s stroškom vpisnine</t>
    </r>
  </si>
  <si>
    <t>SMS sporočila* (obveščanje študentov z sms obvestili)</t>
  </si>
  <si>
    <t>4. Izvajanje specialno-pedagoške in socialno-pedagoške pomoči otrokom in mladostnikom s primanjkljaji na posemeznih področjih učenja ter s čustvenimi in vedenjskimi težavami*</t>
  </si>
  <si>
    <t>5. Študijski program za izpopolnjevanje iz biologije*</t>
  </si>
  <si>
    <t>6. Študijski program za izpopolnjevanje iz fizike*</t>
  </si>
  <si>
    <t>8. Študijski program za izpopolnjevanje iz gospodinjstva*</t>
  </si>
  <si>
    <t>9. Študijski program za izpopolnjevanje iz tehnike in tehnologije*</t>
  </si>
  <si>
    <t>Povečana vpisnina za celoletno posredovanje SMS sporočil študentu - pristop študenta je prostovoljen</t>
  </si>
  <si>
    <t>4. Karitativno delo</t>
  </si>
  <si>
    <t>5. Geštalt pedagogika</t>
  </si>
  <si>
    <t>5. letnik - Veterinarsko sanitarni nadzor klavnih živali in mesa</t>
  </si>
  <si>
    <t>5. letnik - Bolezni in ZV prežvekovalcev</t>
  </si>
  <si>
    <t>4.letnik - Reprodukcija domačih živali s porodništvom</t>
  </si>
  <si>
    <r>
      <t xml:space="preserve">Prispevek za slavnostno podelitev diplom (plačljivo ob prvem vpisu v tretji letnik </t>
    </r>
    <r>
      <rPr>
        <sz val="14"/>
        <rFont val="Arial CE"/>
        <family val="2"/>
        <charset val="238"/>
      </rPr>
      <t>za študente I. stopnje (UN in VS program) in ob prvem vpisu v drugi letnik za študente II. stopnje.</t>
    </r>
  </si>
  <si>
    <t>Prispevek k ceni avtobusnih prevozov na terenske vaje OMM</t>
  </si>
  <si>
    <t>2. letnik 1. stopnja</t>
  </si>
  <si>
    <t>1. letnik 2. stopnja</t>
  </si>
  <si>
    <t>2. letnik 2. stopnja</t>
  </si>
  <si>
    <t>Prispevek za slavnostno podelitev diplom (plačljivo le ob prvem vpisu v zadnji letnik)</t>
  </si>
  <si>
    <t>vsi redni študenti</t>
  </si>
  <si>
    <t>Prejemanje SMS sporočil (opcija- plačljivo ob vpisu)</t>
  </si>
  <si>
    <t>»V skladu z akreditiranimi študijskimi programi 2. stopnje na Fakulteti za socialno delo in 3. odstavkom 36. člena Zakona o visokem šolstvu ( Ur.l.  RS 32/12) morajo študenti, ki so končali dodiplomski študijski program in z njim pridobili 180 kreditnih točk (ECTS), pred vpisom v magistrski program 2. stopnje opraviti dodatni letnik.«</t>
  </si>
  <si>
    <t xml:space="preserve"> po dejanskih stroških</t>
  </si>
  <si>
    <t>Laboratorijske vaje za osebe brez statusa 1. stopnja študija</t>
  </si>
  <si>
    <t>Laboratorijske vaje za osebe brez statusa 2. stopnja študija</t>
  </si>
  <si>
    <t xml:space="preserve">Aktivnosti izven fakultete - obvezni strokovni predmeti - bolonjski programi: </t>
  </si>
  <si>
    <t>Prosti izbirni predmeti po bolonjskih programih:</t>
  </si>
  <si>
    <t>4. letnik dvopredmetni učitelj Biologija (izvajamo za PeF)</t>
  </si>
  <si>
    <t>Prispevek za dejavnost ŠS TEOF</t>
  </si>
  <si>
    <t>Prispevek za delo  študentskega sveta PeF</t>
  </si>
  <si>
    <t>Prispevek za tutorstvo PeF</t>
  </si>
  <si>
    <t>Prispevek za slavnostno podelitev diplom/magisterijev</t>
  </si>
  <si>
    <t>Nadomestilo za plačilo vaj za osebe brez statusa - 1 ura vaj</t>
  </si>
  <si>
    <t xml:space="preserve">Terenske vaje, strokovne ekskurzije: Razredni pouk 1. letnik </t>
  </si>
  <si>
    <t xml:space="preserve">Terenske vaje, strokovne ekskurzije: Razredni pouk 2. letnik izbirno </t>
  </si>
  <si>
    <t xml:space="preserve">Terenske vaje, strokovne ekskurzije: Razredni pouk 3. letnik </t>
  </si>
  <si>
    <t xml:space="preserve">Terenske vaje, strokovne ekskurzije: Razredni pouk 3. letnik izbirno </t>
  </si>
  <si>
    <t xml:space="preserve">Terenske vaje, strokovne ekskurzije: Razredni pouk 4. letnik izbirno </t>
  </si>
  <si>
    <t xml:space="preserve">Terenske vaje, strokovne ekskurzije: Predšolska vzgoja 2. letnik    </t>
  </si>
  <si>
    <t xml:space="preserve">Terenske vaje, strokovne ekskurzije: Predšolska vzgoja 3. letnik izbirno    </t>
  </si>
  <si>
    <t>Terenske vaje: vezave s fiziko 3. letnik</t>
  </si>
  <si>
    <t>Terenske vaje: vezave s fiziko 4. letnik</t>
  </si>
  <si>
    <t xml:space="preserve">Terenske vaje, strokovne ekskurzije: Socialna pedagogika 1. letnik    </t>
  </si>
  <si>
    <t xml:space="preserve">Terenske vaje, strokovne ekskurzije: Socialna pedagogika 2. letnik    </t>
  </si>
  <si>
    <t xml:space="preserve">Terenske vaje, strokovne ekskurzije: Socialna pedagogika 3. letnik    </t>
  </si>
  <si>
    <t xml:space="preserve">Terenske vaje, strokovne ekskurzije: Socialna pedagogika 4. letnik    </t>
  </si>
  <si>
    <t xml:space="preserve">Terenske vaje, strokovne ekskurzije: vsi študijski programi v okviru izbirnih predmetov    </t>
  </si>
  <si>
    <t>Nadomestilo za obrabnino glasbenih instrumentov - izbirno (študijski program RP, SRP 1.let)</t>
  </si>
  <si>
    <t xml:space="preserve">* </t>
  </si>
  <si>
    <t>Organizacija praktičnega usposabljanja</t>
  </si>
  <si>
    <t>Nadstandardna izvedba 1. st. programov (program se vzporedno izvaja v angleškem jeziku)</t>
  </si>
  <si>
    <t>Nadstandardna izvedba 2. st. programov (program se vzporedno izvaja v angleškem jeziku)</t>
  </si>
  <si>
    <t>prof. dr. Janez Hribar</t>
  </si>
  <si>
    <t>predsednik UO UL</t>
  </si>
  <si>
    <t>Konzultacije (do 3 ure) z nastopom</t>
  </si>
  <si>
    <t>Konzultacije (do 3 ure) z diferencialnim izpitom</t>
  </si>
  <si>
    <t>1. letnik - Kmetijstvo - živinoreja</t>
  </si>
  <si>
    <t>2. letnik - Kmetijstvo - živinoreja</t>
  </si>
  <si>
    <t>3. letnik - Kmetijstvo - živinoreja</t>
  </si>
  <si>
    <t>1. letnik Kmetijstvo - agronomija</t>
  </si>
  <si>
    <t>2. letnik Kmetijstvo - agronomija</t>
  </si>
  <si>
    <t>3. letnik Kmetijstvo - agronomija</t>
  </si>
  <si>
    <t>1. letnik Kmetijstvo - zootehnika</t>
  </si>
  <si>
    <t>2. letnik Kmetijstvo - zootehnika</t>
  </si>
  <si>
    <t>3. letnik Kmetijstvo - zootehnika</t>
  </si>
  <si>
    <t>10. Študijski program za muzejsko - pedagoško izpopolnjevanje*</t>
  </si>
  <si>
    <t>Glasbena pedagogika</t>
  </si>
  <si>
    <t>Glasbena umetnost</t>
  </si>
  <si>
    <t>Glasbeno-teoretska pedagogika</t>
  </si>
  <si>
    <t>Instrumentalna in pevska pedagogigka</t>
  </si>
  <si>
    <t>Filmsko in televizijsko ustvarjanje</t>
  </si>
  <si>
    <t>Oblike govora</t>
  </si>
  <si>
    <t>Scensko oblikovanje</t>
  </si>
  <si>
    <t>Dramaturgija in scenske umetnosti</t>
  </si>
  <si>
    <t>Filmski in televizijski študiji</t>
  </si>
  <si>
    <t>Dramska igra</t>
  </si>
  <si>
    <t>Umetnost giba</t>
  </si>
  <si>
    <t>Gledališka in radijska režija</t>
  </si>
  <si>
    <t>Hortikultura</t>
  </si>
  <si>
    <t>Gozdarstvo in upravljanje gozdnih ekosistemov</t>
  </si>
  <si>
    <t xml:space="preserve">Lesarstvo </t>
  </si>
  <si>
    <t>Prehrana</t>
  </si>
  <si>
    <t>Znanost o živalih</t>
  </si>
  <si>
    <t>Ekologija in biodiverziteta</t>
  </si>
  <si>
    <t>Molekulska in funkcionalna biologija</t>
  </si>
  <si>
    <t>Biološko izobraževanje (pedagoški)</t>
  </si>
  <si>
    <t>Ekonomija</t>
  </si>
  <si>
    <t>Denar in finance</t>
  </si>
  <si>
    <t>Bančni in finančni management</t>
  </si>
  <si>
    <t>Management</t>
  </si>
  <si>
    <t>Mednarodno poslovanje</t>
  </si>
  <si>
    <t>Podjetništvo</t>
  </si>
  <si>
    <t>Poslovna informatika</t>
  </si>
  <si>
    <t>Poslovna logistika</t>
  </si>
  <si>
    <t>Računovodstvo in revizija</t>
  </si>
  <si>
    <t>Trženje</t>
  </si>
  <si>
    <t>Turizem</t>
  </si>
  <si>
    <t>Poslovodenje in organizacija</t>
  </si>
  <si>
    <t>Management in ekonomika v zdravstvenem varstvu</t>
  </si>
  <si>
    <t>Kvantitativne finance in aktuarstvo</t>
  </si>
  <si>
    <t>Elektrotehnika</t>
  </si>
  <si>
    <t>Kiparstvo</t>
  </si>
  <si>
    <t>Konserviranje in restavriranje likovnih del</t>
  </si>
  <si>
    <t>Slikarstvo</t>
  </si>
  <si>
    <t>Oblikovanje vizualnih komunikacij</t>
  </si>
  <si>
    <t>Industrijsko in unikatno oblikovanje</t>
  </si>
  <si>
    <t>Urbanizem</t>
  </si>
  <si>
    <t>Enoviti magistrski študijski program Arhitektura</t>
  </si>
  <si>
    <t>Družboslovna informatika</t>
  </si>
  <si>
    <t>Evropske študije</t>
  </si>
  <si>
    <t>Kulturologija-kulturne in religijske študije</t>
  </si>
  <si>
    <t>Komunikologija</t>
  </si>
  <si>
    <t>Mednarodni odnosi</t>
  </si>
  <si>
    <t>Novinarske študije</t>
  </si>
  <si>
    <t>Obramboslovje</t>
  </si>
  <si>
    <t>Politologija - politična teorija</t>
  </si>
  <si>
    <t xml:space="preserve">Sociologija - upravljanje organizacij, človeških virov in znanja  </t>
  </si>
  <si>
    <t>Sociologija</t>
  </si>
  <si>
    <t>Strateško tržno komuniciranje</t>
  </si>
  <si>
    <t>Enoviti magistrski študijski program Farmacija</t>
  </si>
  <si>
    <t>Industrijska farmacija</t>
  </si>
  <si>
    <t>Laboratorijska biomedicina</t>
  </si>
  <si>
    <t>Geodezija in geoinformatika</t>
  </si>
  <si>
    <t>Gradbeništvo</t>
  </si>
  <si>
    <t>Stavbarstvo</t>
  </si>
  <si>
    <t>Vodarstvo in okoljsko inženirstvo</t>
  </si>
  <si>
    <t>Tehniška varnost</t>
  </si>
  <si>
    <t>Kemija</t>
  </si>
  <si>
    <t>Kemijsko inženirstvo</t>
  </si>
  <si>
    <t>Biokemija</t>
  </si>
  <si>
    <t>Kemijsko izobraževanje</t>
  </si>
  <si>
    <t>Uporabna statistika (interdisciplinarni študijski program UL BF, UL EF, UL FDV, UL FE in UL MF)</t>
  </si>
  <si>
    <t>Management v športu (interdisciplinarni študijski program UL EF in UL FŠ)</t>
  </si>
  <si>
    <t>Enoviti magistrski študijski program Pedagoška matematika</t>
  </si>
  <si>
    <t>Matematika</t>
  </si>
  <si>
    <t>Finančna matematika</t>
  </si>
  <si>
    <t>Medicinska fizika</t>
  </si>
  <si>
    <t>Jedrska tehnika</t>
  </si>
  <si>
    <t>Fizika</t>
  </si>
  <si>
    <t>Računalništvo in matematika (interdisciplinarni študijski program UL FMF in UL FRI)</t>
  </si>
  <si>
    <t>Pedagoška fizika</t>
  </si>
  <si>
    <t>Pomorstvo</t>
  </si>
  <si>
    <t>Promet</t>
  </si>
  <si>
    <t>Računalništvo in informatika</t>
  </si>
  <si>
    <t>Pedagoško računalništvo in informatika (interdisciplinarni študijski program UL FRI in UL PEF)</t>
  </si>
  <si>
    <t>Socialno vključevanje in pravičnost na področju hendikepa, etničnosti in spola</t>
  </si>
  <si>
    <t>Socialno delo z družino</t>
  </si>
  <si>
    <t>Duševno zdravje v skupnosti</t>
  </si>
  <si>
    <t>Socialno delo s starimi ljudmi</t>
  </si>
  <si>
    <t>Socialno delo</t>
  </si>
  <si>
    <t>Strojništvo - razvojno raziskovalni program</t>
  </si>
  <si>
    <t>Tribologija površin in kontaktov (TRIBOS) - skupni študijski program</t>
  </si>
  <si>
    <t>Kineziologija  - smer Posebna telesna aktivnost</t>
  </si>
  <si>
    <t>Uprava</t>
  </si>
  <si>
    <t>Management v upravi - skupni študijski program</t>
  </si>
  <si>
    <t>Etnologija in kulturna antropologija - dvodisciplinarni</t>
  </si>
  <si>
    <t>Francoščina - dvopredmetni pedagoški</t>
  </si>
  <si>
    <t>Rusistika - dvopredmetni pedagoški</t>
  </si>
  <si>
    <t>Sociologija kulture - dvodisciplinarni</t>
  </si>
  <si>
    <t>Psihologija</t>
  </si>
  <si>
    <t>Filozofija kulture - dvodisciplinarni</t>
  </si>
  <si>
    <t>Filozofija</t>
  </si>
  <si>
    <t>Primerjalna književnost in literarna teorija - dvodisciplinarni</t>
  </si>
  <si>
    <t>Primerjalna književnost in literarna teorija</t>
  </si>
  <si>
    <t xml:space="preserve">Arheologija </t>
  </si>
  <si>
    <t>Slovenistika- dvodisciplinarni</t>
  </si>
  <si>
    <t>Slovenistika</t>
  </si>
  <si>
    <t>Slovakistika - dvodisciplinarni</t>
  </si>
  <si>
    <t>Primerjalno slovansko jezikoslovje - dvodisciplinarni</t>
  </si>
  <si>
    <t>Polonistika - dvodisciplinarni</t>
  </si>
  <si>
    <t>Južnoslovanski študiji - dvodisciplinarni</t>
  </si>
  <si>
    <t>Španski jezik in književnost - dvodisciplinarni</t>
  </si>
  <si>
    <t>Sinologija</t>
  </si>
  <si>
    <t>Japonologija - dvodisciplinarni</t>
  </si>
  <si>
    <t>Japonologija</t>
  </si>
  <si>
    <t>Latinski jezik, književnost in kultura – dvodisciplinarni</t>
  </si>
  <si>
    <t>Grški jezik, književnost in kultura – dvodisciplinarni</t>
  </si>
  <si>
    <t xml:space="preserve">Antični in humanistični študiji </t>
  </si>
  <si>
    <t>Italijanski jezik in književnost - dvodisciplinarni</t>
  </si>
  <si>
    <t xml:space="preserve">Hispanistika </t>
  </si>
  <si>
    <t>Nemcistika - dvodisciplinarni</t>
  </si>
  <si>
    <t>Francistične študije - dvodisciplinarni</t>
  </si>
  <si>
    <t>Francistične in romanistične študije</t>
  </si>
  <si>
    <t>Anglistika - dvodisciplinarni</t>
  </si>
  <si>
    <t>Anglistika</t>
  </si>
  <si>
    <t>Splošno jezikoslovje - dvodisciplinarni</t>
  </si>
  <si>
    <t>Splošno jezikoslovje</t>
  </si>
  <si>
    <t>Primerjalno jezikoslovje - dvodisciplinarni</t>
  </si>
  <si>
    <t>Rusistika - dvodisciplinarni</t>
  </si>
  <si>
    <t>Sociologija kulture</t>
  </si>
  <si>
    <t>Muzikologija</t>
  </si>
  <si>
    <t>Zgodovina - dvopredmetni, pedagoški</t>
  </si>
  <si>
    <t>Zgodovina - pedagoški</t>
  </si>
  <si>
    <t>Slovenistika - pedagoški</t>
  </si>
  <si>
    <t>Primerjalna književnost in literarna teorija -  dvopredmetni, pedagoški</t>
  </si>
  <si>
    <t>Geografija - dvopredmetni, pedagoški</t>
  </si>
  <si>
    <t>Filozofija - dvopredmetni, pedagoški</t>
  </si>
  <si>
    <t>Španščina - dvopredmetni, pedagoški</t>
  </si>
  <si>
    <t>Italijanščina - dvopredmetni, pedagoški</t>
  </si>
  <si>
    <t>Latinski jezik, književnost in kultura – dvopredmetni, pedagoški</t>
  </si>
  <si>
    <t>Grški jezik književnost in kultura – dvopredmetni, pedagoški</t>
  </si>
  <si>
    <t>Nemščina - dvopredmetni, pedagoški</t>
  </si>
  <si>
    <t>Nemščina - pedagoški</t>
  </si>
  <si>
    <t>Anglistika - dvopredmetni, pedagoški</t>
  </si>
  <si>
    <t>Anglistika - pedagoški</t>
  </si>
  <si>
    <t>Sociologija - dvopredmetni, pedagoški</t>
  </si>
  <si>
    <t>Slovenistika - dvopredmetni, pedagoški</t>
  </si>
  <si>
    <t>Andragogika – dvopredmetni, pedagoški</t>
  </si>
  <si>
    <t>Andragogika – pedagoški</t>
  </si>
  <si>
    <t>Pedagogika – dvopredmetni, pedagoški</t>
  </si>
  <si>
    <t>Pedagogika – pedagoški</t>
  </si>
  <si>
    <t>Zgodovina jugovzhodne Evrope - skupni študijski program</t>
  </si>
  <si>
    <t>Prevajanje (slovenščina- angleščina-nemščina) - skupni študijski program</t>
  </si>
  <si>
    <t>Prevajanje (slovenščina- angleščina-francoščina) - skupni   študijski program</t>
  </si>
  <si>
    <t>Prevajanje</t>
  </si>
  <si>
    <t>Tolmačenje</t>
  </si>
  <si>
    <t>Zgodovina</t>
  </si>
  <si>
    <t xml:space="preserve">Umetnostna zgodovina </t>
  </si>
  <si>
    <t>Germanistika</t>
  </si>
  <si>
    <t>Geografija</t>
  </si>
  <si>
    <t>Etnologija in kulturna antropologija</t>
  </si>
  <si>
    <t>Srednjeevropske študije - skupni študijski program</t>
  </si>
  <si>
    <t>Kognitivna znanost (skupni, interdisciplinarni študijski program UL FRI, UL FF, UL MF in UL PEF)</t>
  </si>
  <si>
    <t>Enoviti magistrski študijski program Medicina</t>
  </si>
  <si>
    <t>Enoviti magistrski študijski program Dentalna medicina</t>
  </si>
  <si>
    <t>Kognitivna znanost (skupni, interdisciplinarni študijski program UL FRI, UL FF,  UL MF in UL PEF)</t>
  </si>
  <si>
    <t>Načrtovanj tekstilij in oblačil</t>
  </si>
  <si>
    <t>Grafične in interaktivne komunikacije</t>
  </si>
  <si>
    <t>Oblikovanje tekstilij in oblačil</t>
  </si>
  <si>
    <t>Geologija</t>
  </si>
  <si>
    <t xml:space="preserve">Geotehnologija  </t>
  </si>
  <si>
    <t>Metalurgija in materiali</t>
  </si>
  <si>
    <t>Inkluzivna pedagogika</t>
  </si>
  <si>
    <t>Poučevanje - smer Predmetno poučevanje</t>
  </si>
  <si>
    <t>Socialna pedagogika</t>
  </si>
  <si>
    <t>Pomoč z umetnostjo</t>
  </si>
  <si>
    <t xml:space="preserve">Specialna in rehabilitacijska pedagogika </t>
  </si>
  <si>
    <t>Edukacijske politike</t>
  </si>
  <si>
    <t>Muzejska pedagogika</t>
  </si>
  <si>
    <t xml:space="preserve">Predšolska vzgoja </t>
  </si>
  <si>
    <t xml:space="preserve">Supervizija, osebno in organizacijsko svetovanje </t>
  </si>
  <si>
    <t>Pravo</t>
  </si>
  <si>
    <t>Enoviti magistrski študijski program Teologija</t>
  </si>
  <si>
    <t xml:space="preserve">Teologija - dvopredmetni pedagoški </t>
  </si>
  <si>
    <t>Religiologija in etika</t>
  </si>
  <si>
    <t>Enoviti magistrski študijski program Veterinarstvo</t>
  </si>
  <si>
    <t>Fizioterapija</t>
  </si>
  <si>
    <t>Radiološka tehnologija</t>
  </si>
  <si>
    <t>Zdravstvena nega</t>
  </si>
  <si>
    <t>Sanitarno inženirstvo</t>
  </si>
  <si>
    <t>Povprečna šolnina za 1. in 2. stopnjo v študijskem letu 2015-2016</t>
  </si>
  <si>
    <t>Indeks na 14/15</t>
  </si>
  <si>
    <t>Film in televizija</t>
  </si>
  <si>
    <t>Gledališka režija</t>
  </si>
  <si>
    <t xml:space="preserve">Kmetijstvo - agronomija in hortikultura  </t>
  </si>
  <si>
    <t>Kmetijstvo - živinoreja</t>
  </si>
  <si>
    <t>Lesarsko inženirstvo</t>
  </si>
  <si>
    <t>Kmetijstvo - agronomija</t>
  </si>
  <si>
    <t>Kmetijstvo - zootehnika</t>
  </si>
  <si>
    <t>Gozdarstvo in obnovljivi gozdni viri</t>
  </si>
  <si>
    <t>Živilstvo in prehrana</t>
  </si>
  <si>
    <t>Univerzitetna poslovna in ekonomska šola</t>
  </si>
  <si>
    <t>Sociologija - upravljanje organizacij, človeških virov in znanja</t>
  </si>
  <si>
    <t>Analitska sociologija</t>
  </si>
  <si>
    <t>Komunikologija - Medijske in komunikacijske študije</t>
  </si>
  <si>
    <t>Komunikologija - Tržno komuniciranje in odnosi z javnostmi</t>
  </si>
  <si>
    <t>Novinarstvo</t>
  </si>
  <si>
    <t xml:space="preserve">Politologija - obramboslovje </t>
  </si>
  <si>
    <t>Kulturologija</t>
  </si>
  <si>
    <t>Multimedijske komunikacije</t>
  </si>
  <si>
    <t>Aplikativna elektrotehnika</t>
  </si>
  <si>
    <t>Multimedija (interdisciplinarni študijski program, UL FE in UL FRI)</t>
  </si>
  <si>
    <t>Kozmetologija</t>
  </si>
  <si>
    <t>Tehnično upravljanje nepremičnin</t>
  </si>
  <si>
    <t>Operativno gradbeništvo</t>
  </si>
  <si>
    <t xml:space="preserve">Vodarstvo in okoljsko inženirstvo
 </t>
  </si>
  <si>
    <t>Kemijska tehnologija</t>
  </si>
  <si>
    <t>Praktična matematika</t>
  </si>
  <si>
    <t>Fizikalna merilna tehnika</t>
  </si>
  <si>
    <t>Računalništvo in matematika (interdisciplinarni študijski program, UL FMF + UL FRI)</t>
  </si>
  <si>
    <t>Navtika</t>
  </si>
  <si>
    <t>Ladijsko strojništvo</t>
  </si>
  <si>
    <t>Prometna tehnologija in transportna logistika</t>
  </si>
  <si>
    <t>Računalništvo in matematika (interdisciplinarni študijski program, UL FMF in UL FRI)</t>
  </si>
  <si>
    <t>Upravna informatika (interdisciplinarni štud. program, UL FRI in UL FU)</t>
  </si>
  <si>
    <t>Multimedija (interdisciplinarni štud. program, UL FRI in UL FE)</t>
  </si>
  <si>
    <t xml:space="preserve">                        - smer Kinezioterapija</t>
  </si>
  <si>
    <t>Športno treniranje</t>
  </si>
  <si>
    <t>Kineziologija</t>
  </si>
  <si>
    <t>Upravljanje javnega sektorja</t>
  </si>
  <si>
    <t>Upravljanje javnega sektorja E-študij na daljavo</t>
  </si>
  <si>
    <t>Upravna informatika (interdisciplinarni štud. program, UL FU + UL FRI)</t>
  </si>
  <si>
    <t>Bibliotekarstvo in informatika</t>
  </si>
  <si>
    <t xml:space="preserve">Medjezikovno posredovanje </t>
  </si>
  <si>
    <t>Umetnostna zgodovina</t>
  </si>
  <si>
    <t>Nemcistika (dvodisciplinarni)</t>
  </si>
  <si>
    <t>Rusistika (dvodisciplinarni)</t>
  </si>
  <si>
    <t>Arheologija</t>
  </si>
  <si>
    <t>Anglistika (dvodisciplinarni)</t>
  </si>
  <si>
    <t>Španski jezik in književnost (dvodisciplinarni)</t>
  </si>
  <si>
    <t>Pedagogika in andragogika</t>
  </si>
  <si>
    <t>Francistika z romanistiko</t>
  </si>
  <si>
    <t>Francistika (dvodisciplinarni)</t>
  </si>
  <si>
    <t>Italijanski jezik in književnost (dvodisciplinarni)</t>
  </si>
  <si>
    <t>Slovenistika (dvodisciplinarni)</t>
  </si>
  <si>
    <t>Latinski jezik, književnost in kultura (dvodisciplinarni)</t>
  </si>
  <si>
    <t>Grški jezik, književnost in kultura (dvodisciplinarni)</t>
  </si>
  <si>
    <t>Antični in humanistični študiji</t>
  </si>
  <si>
    <t>Primerjalno slovansko jezikoslovje (dvodisciplinarni)</t>
  </si>
  <si>
    <t>Splošno jezikoslovje (dvodisciplinarni)</t>
  </si>
  <si>
    <t>Južnoslovanski študiji (dvodisciplinarni)</t>
  </si>
  <si>
    <t>Zgodovina (dvodisciplinarni)</t>
  </si>
  <si>
    <t>Sociologija (dvodisciplinarni)</t>
  </si>
  <si>
    <t>Slovakistika (dvodisciplinarni)</t>
  </si>
  <si>
    <t>Polonistika  (dvodisciplinarni)</t>
  </si>
  <si>
    <t>Primerjalno jezikoslovje (dvodisciplinarni)</t>
  </si>
  <si>
    <t>Primerjalna književnost in literarna teorija (dvodisciplinarni)</t>
  </si>
  <si>
    <t>Kulture Vzhodne Azije (dvodisciplinarni)</t>
  </si>
  <si>
    <t>Geografija (dvodisciplinarni)</t>
  </si>
  <si>
    <t>Filozofija (dvodisciplinari)</t>
  </si>
  <si>
    <t>Japonologija (dvodisciplinarni)</t>
  </si>
  <si>
    <t>Umetnostna zgodovina (dvodisciplinarni)</t>
  </si>
  <si>
    <t>Etnologija in kulturna antropologija (dvodisciplinarni)</t>
  </si>
  <si>
    <t>Pedagogika in andragogika (dvodisciplinarni)</t>
  </si>
  <si>
    <t>Zahodnoslovanski študiji</t>
  </si>
  <si>
    <t>Grafična in medijska tehnika</t>
  </si>
  <si>
    <t>Metalurške tehnologije</t>
  </si>
  <si>
    <t>Geotehnologija in rudarstvo</t>
  </si>
  <si>
    <t>Načrtovanje tekstilij in oblačil</t>
  </si>
  <si>
    <t>Grafične in interaktivne komunikacjie</t>
  </si>
  <si>
    <t>Inženirstvo materialov</t>
  </si>
  <si>
    <t xml:space="preserve">Predšolska vzgoja  </t>
  </si>
  <si>
    <t xml:space="preserve">Likovna pedagogika </t>
  </si>
  <si>
    <t xml:space="preserve">Socialna pedagogika </t>
  </si>
  <si>
    <t xml:space="preserve">Razredni pouk </t>
  </si>
  <si>
    <t xml:space="preserve">Dvopredmetni učitelj </t>
  </si>
  <si>
    <t>Logopedija in surdopedagogika</t>
  </si>
  <si>
    <t>Teološki in religijski študiji</t>
  </si>
  <si>
    <t>Babištvo</t>
  </si>
  <si>
    <t>Delovna terapija</t>
  </si>
  <si>
    <t>Laboratorijska zobna protetika</t>
  </si>
  <si>
    <t>Ortotika in protetika</t>
  </si>
  <si>
    <t>Zakonski in družinski študij</t>
  </si>
  <si>
    <t>Storitev pošiljanja SMS sporočil</t>
  </si>
  <si>
    <t>Prispevek za slavnostno podelitev diplom (plačiljivo le ob prvem vpisu v zadnji letnik 1. in 2. stopnje bolonjskih programov).</t>
  </si>
  <si>
    <t>Nadomestilo za vpis v e-učilnico za predmet E-študija na daljavo (in opravljanje obveznosti)</t>
  </si>
  <si>
    <t>Nadomestilo za vpogled v vsebino e-učilnice za predmet E-študija na daljavo</t>
  </si>
  <si>
    <t>Prispevek za slavnostno podelitev diplom (plačiljivo ob prijavi zagovora zaključnega dela)</t>
  </si>
  <si>
    <t>Prispevek za kritje stroškov odpovedi mednarodne izmenjave iz neupravičenih razlogov (stroški postopka priprave dokumentacije)</t>
  </si>
  <si>
    <t>1. letnik Lesarsko inženirstvo</t>
  </si>
  <si>
    <t>1. letnik Molekulska in funkcionlna biologija</t>
  </si>
  <si>
    <t>2. letnik Molekulska in funkcionlna biologija</t>
  </si>
  <si>
    <t>Plačilo priprave druge pogodbe za podjetje za praktično usposabljanje*</t>
  </si>
  <si>
    <t>Plačilo priprave tretje ali več pogodb za podjetje za praktično usposabljanje*</t>
  </si>
  <si>
    <t>* plačilo je skladno s potrditvijo ŠS FE in UO FE, v primeru, da se študent kljub podpisu pogodbe med FE in podjetjem na usposabljanje ne zglasi</t>
  </si>
  <si>
    <t xml:space="preserve">Politologija - analiza politik in javna uprava </t>
  </si>
  <si>
    <t>cena na izvedbo predmeta</t>
  </si>
  <si>
    <t>Prispevek za dejavnost ŠS FRI</t>
  </si>
  <si>
    <t xml:space="preserve">(npr. s strani ministrstva) se višina šolnine ustrezno zniža. </t>
  </si>
  <si>
    <t>Pedagoško-andragoška izobrazba za strokovne delavce v OŠ in SŠ*</t>
  </si>
  <si>
    <t>Izpopolnjevanje iz bibliotekarstva*</t>
  </si>
  <si>
    <t>Osnove visokošolske didaktike*</t>
  </si>
  <si>
    <t>Program za pridobitev pedagoško-andragoške izobrazbe za predavatelje višjih strokovnih šol*</t>
  </si>
  <si>
    <t xml:space="preserve">Opomba: *V primeru sofinanciranja izvedbe posameznega programa </t>
  </si>
  <si>
    <t xml:space="preserve">  -</t>
  </si>
  <si>
    <t xml:space="preserve">Turistični management - skupni študijski program </t>
  </si>
  <si>
    <t>prispevek za brezpapirno poslovanje fakultete s študenti</t>
  </si>
  <si>
    <t>Povprečna šolnina za 1. in 2. stopnjo v študijskem letu 2016-2017</t>
  </si>
  <si>
    <t>2. letnik Lesarsko inženirstvo</t>
  </si>
  <si>
    <t>Tehnologija prometa in logistika</t>
  </si>
  <si>
    <t xml:space="preserve">Strojništvo - Projektno aplikativni program </t>
  </si>
  <si>
    <t>Tekstilno in oblačilno inženirstvo</t>
  </si>
  <si>
    <t>Geotehnologija in okolje</t>
  </si>
  <si>
    <t>Opomba:</t>
  </si>
  <si>
    <t>Ekonomika naravnih virov</t>
  </si>
  <si>
    <t>Javni sektor in ekonomika okolja</t>
  </si>
  <si>
    <t>Bibliotekarstvo, informacijski in založniški študiji</t>
  </si>
  <si>
    <t xml:space="preserve">                     - smer Poučevanje na razredni stopnji</t>
  </si>
  <si>
    <t xml:space="preserve">                     - smer Likovna pedagogika</t>
  </si>
  <si>
    <t>CENIK ŠOLNIN in PRISPEVKOV za 1. in 2. stopnjo študija 
v študijskem letu  2017 / 2018</t>
  </si>
  <si>
    <t>Individualna ura konzultacij s študenti brez statusa</t>
  </si>
  <si>
    <t>Tehnični pregled zaključnega dela: ponovni (drugi) pregled</t>
  </si>
  <si>
    <t>Tehnični pregled zaključnega dela: tretji, četrti in vsi nadaljnji pregledi</t>
  </si>
  <si>
    <t>Slovakistika - dvopredmetni pedagoški</t>
  </si>
  <si>
    <t>Polonistika - dvopredmetni pedagoški</t>
  </si>
  <si>
    <t>1. letnik 1. stopnje</t>
  </si>
  <si>
    <t>2. letnik 1. stopnje</t>
  </si>
  <si>
    <t>1. letnik 2. stopnje</t>
  </si>
  <si>
    <t>Prispevek k ceni avtobusnih prevozov na terenske vaje OG (samo za AG+RGP)</t>
  </si>
  <si>
    <t>2. letnik 2. stopnje</t>
  </si>
  <si>
    <t>Prispevek za 2-dnevno ekskurzijo ŠS NTF</t>
  </si>
  <si>
    <t>udeleženci</t>
  </si>
  <si>
    <t>Prispevek za 3-dnevno ekskurzijo ŠS NTF</t>
  </si>
  <si>
    <t>Prispevek k materialu za vaje OTO, OTOM - OTGO</t>
  </si>
  <si>
    <t>Prispevek za izvedbo modne revije ter ostalih dogodkov OTO, OTOM - OTGO</t>
  </si>
  <si>
    <t>ŠOLNINA NA LETNIK</t>
  </si>
  <si>
    <t>ŠOLNINA ZA CELOTEN ŠTUDIJSKI PROGRAM</t>
  </si>
  <si>
    <t>ŠTEVILO LETNIKOV</t>
  </si>
  <si>
    <t>3 ure individualnih konzultacij pri opravljanju diferencialnega izpita na 1. st. študija</t>
  </si>
  <si>
    <t xml:space="preserve">Strojništvo - Razvojno raziskovalni program </t>
  </si>
  <si>
    <t xml:space="preserve">*program se izvaja v dveh delih </t>
  </si>
  <si>
    <t>11. Specialno - pedagoško izpopolnjevanje za delo z izbrano skupino otrok s posebnimi potrebami*</t>
  </si>
  <si>
    <t>1. letnik Biološko izobraževanje NOVO</t>
  </si>
  <si>
    <t>2. letnik Biološko izobraževanje NOVO</t>
  </si>
  <si>
    <t>Prispevek za ŠS BF</t>
  </si>
  <si>
    <t>10,00€ na osebo</t>
  </si>
  <si>
    <t>Prispevek za Študentski svet FSD</t>
  </si>
  <si>
    <t>3.,4. in 5.  in 6. letnik obrabnina oblačil za KMŽ in 5. letnik (klavnica)  IVHKO/EVH</t>
  </si>
  <si>
    <t>6. letnik- prevoz za praktično usposabljanje na klinični praksi za  KRVŽ</t>
  </si>
  <si>
    <t>Češki jezik in književnost  (dvodisciplinarni)</t>
  </si>
  <si>
    <t>Izobraževanje mentorjev za praktično usposabljanje v delovnih organizacijah*</t>
  </si>
  <si>
    <t>dostop do portala e-študijskih gradiv in podpore študentom</t>
  </si>
  <si>
    <t>Umetnostna zgodovina - dvodisciplinarni</t>
  </si>
  <si>
    <t>Umetnostna zgodovina - dvopredmetni, pedagoški</t>
  </si>
  <si>
    <t>Kreol - Kulturna raznolikost in transnacionalni procesi - skupni študijski program</t>
  </si>
  <si>
    <t xml:space="preserve">Uprava </t>
  </si>
  <si>
    <t>Prostorsko načrtovanje</t>
  </si>
  <si>
    <t>* V primeru sofinanciranja programov s strani Ministrstva za izobraževanje, znanost in šport se cena lahko zniža.</t>
  </si>
  <si>
    <t>Terensko delo za študente arheologije - se zaračuna ob prvem vpisu v 1. in 2. letnik 1. stopnje in v 1. letnik 2. stopnje.</t>
  </si>
  <si>
    <t>Prispevek za tutorstvo (1. letnik)</t>
  </si>
  <si>
    <t>Človekove pravice in demokratizacija - skupni študijski program</t>
  </si>
  <si>
    <t>Primerjalni lokalni razvoj - skupni študijski program</t>
  </si>
  <si>
    <t xml:space="preserve">Politologija - študije politike in države </t>
  </si>
  <si>
    <r>
      <t>Evropske študije - družboslovni vidiki</t>
    </r>
    <r>
      <rPr>
        <b/>
        <sz val="14"/>
        <rFont val="Arial"/>
        <family val="2"/>
        <charset val="238"/>
      </rPr>
      <t xml:space="preserve"> </t>
    </r>
  </si>
  <si>
    <t>Politologija -  študije demokracije in upravljanja</t>
  </si>
  <si>
    <t>Pedagoško andragoško izobrazba na področju glasbe</t>
  </si>
  <si>
    <t xml:space="preserve">Terenske vaje za programe umetnostne zgodovine - se zaračuna naslednjim skupinam
- prva stopnja, enopredmetna umetnostna zgodovina: 1. in 2. letnik; redni, izredni; prvič in po merilih za prehode;
- prva stopnja, dvodisciplinarna umetnostna zgodovina: 2. letnik, redni, izredni; prvič in po merilih za prehode;
- prva stopnja: vsi študenti, ki so terenske vaje pri prevedbi obveznosti iz starega v novi program dobili kot dodatno obveznost; pavzerji, redni, izredni; prvič in po merilih za prehode;
- druga stopnja, enopredmetna umetnostna zgodovina: 1. in 2. letnik; redni, izredni, prvič in po merilih za prehode in
- druga stopnja: študenti dvodisciplinarnega programa, ki terenske vaje izberejo kot izbirni predmet; redni, izredni; prvič, po merilih za prehode.
</t>
  </si>
  <si>
    <t>Teološki študiji (dvodisciplinarni z UL FF in skupni dvopredmetni z UM)</t>
  </si>
  <si>
    <t>Usposabljanje za supervizorje/supervizorke v socialnem varstvu</t>
  </si>
  <si>
    <t xml:space="preserve">3. letnik Lesarsko inženirstvo </t>
  </si>
  <si>
    <t xml:space="preserve">Visoka poslovna šola </t>
  </si>
  <si>
    <t>Multimedija (interdisciplinarni študijski program, UL FRI in UL FE)</t>
  </si>
  <si>
    <t xml:space="preserve">Češki jezik in književnost - dvodisciplinarni </t>
  </si>
  <si>
    <t>Sprejeto na 25. seji UO UL dne, 20. 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</si>
</sst>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/yyyy;@"/>
    <numFmt numFmtId="165" formatCode="#,##0\ &quot;€&quot;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 CE"/>
      <charset val="238"/>
    </font>
    <font>
      <b/>
      <i/>
      <sz val="14"/>
      <name val="Arial"/>
      <family val="2"/>
      <charset val="238"/>
    </font>
    <font>
      <sz val="11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trike/>
      <sz val="12"/>
      <name val="Arial CE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3" fillId="2" borderId="0" applyNumberFormat="0" applyBorder="0" applyAlignment="0" applyProtection="0"/>
    <xf numFmtId="0" fontId="4" fillId="0" borderId="0"/>
    <xf numFmtId="0" fontId="2" fillId="0" borderId="0"/>
    <xf numFmtId="0" fontId="17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4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0">
    <xf numFmtId="0" fontId="0" fillId="0" borderId="0" xfId="0"/>
    <xf numFmtId="0" fontId="25" fillId="3" borderId="3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24" fillId="3" borderId="2" xfId="0" applyFont="1" applyFill="1" applyBorder="1"/>
    <xf numFmtId="0" fontId="19" fillId="0" borderId="2" xfId="0" applyFont="1" applyFill="1" applyBorder="1" applyProtection="1">
      <protection locked="0"/>
    </xf>
    <xf numFmtId="0" fontId="2" fillId="0" borderId="0" xfId="0" applyFo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0" fillId="4" borderId="2" xfId="0" applyFont="1" applyFill="1" applyBorder="1" applyAlignment="1">
      <alignment horizontal="right"/>
    </xf>
    <xf numFmtId="3" fontId="20" fillId="4" borderId="2" xfId="0" applyNumberFormat="1" applyFont="1" applyFill="1" applyBorder="1" applyAlignment="1">
      <alignment horizontal="right"/>
    </xf>
    <xf numFmtId="0" fontId="20" fillId="4" borderId="2" xfId="0" applyFont="1" applyFill="1" applyBorder="1" applyAlignment="1">
      <alignment wrapText="1"/>
    </xf>
    <xf numFmtId="165" fontId="20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4" borderId="2" xfId="0" applyFont="1" applyFill="1" applyBorder="1"/>
    <xf numFmtId="0" fontId="2" fillId="0" borderId="3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165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wrapText="1"/>
    </xf>
    <xf numFmtId="3" fontId="20" fillId="4" borderId="2" xfId="0" applyNumberFormat="1" applyFont="1" applyFill="1" applyBorder="1"/>
    <xf numFmtId="165" fontId="20" fillId="4" borderId="2" xfId="0" applyNumberFormat="1" applyFont="1" applyFill="1" applyBorder="1"/>
    <xf numFmtId="3" fontId="20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right"/>
    </xf>
    <xf numFmtId="0" fontId="2" fillId="4" borderId="8" xfId="0" applyFont="1" applyFill="1" applyBorder="1"/>
    <xf numFmtId="3" fontId="20" fillId="4" borderId="8" xfId="0" applyNumberFormat="1" applyFont="1" applyFill="1" applyBorder="1"/>
    <xf numFmtId="0" fontId="20" fillId="4" borderId="8" xfId="0" applyFont="1" applyFill="1" applyBorder="1" applyAlignment="1">
      <alignment wrapText="1"/>
    </xf>
    <xf numFmtId="165" fontId="20" fillId="4" borderId="8" xfId="0" applyNumberFormat="1" applyFont="1" applyFill="1" applyBorder="1"/>
    <xf numFmtId="0" fontId="2" fillId="4" borderId="9" xfId="0" applyFont="1" applyFill="1" applyBorder="1"/>
    <xf numFmtId="3" fontId="20" fillId="4" borderId="9" xfId="0" applyNumberFormat="1" applyFont="1" applyFill="1" applyBorder="1"/>
    <xf numFmtId="0" fontId="20" fillId="4" borderId="9" xfId="0" applyFont="1" applyFill="1" applyBorder="1" applyAlignment="1">
      <alignment wrapText="1"/>
    </xf>
    <xf numFmtId="165" fontId="20" fillId="4" borderId="9" xfId="0" applyNumberFormat="1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/>
    <xf numFmtId="0" fontId="9" fillId="0" borderId="0" xfId="0" applyFont="1" applyProtection="1">
      <protection locked="0"/>
    </xf>
    <xf numFmtId="44" fontId="9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Protection="1">
      <protection locked="0"/>
    </xf>
    <xf numFmtId="44" fontId="9" fillId="0" borderId="0" xfId="0" applyNumberFormat="1" applyFont="1" applyProtection="1">
      <protection locked="0"/>
    </xf>
    <xf numFmtId="44" fontId="8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Protection="1">
      <protection locked="0"/>
    </xf>
    <xf numFmtId="44" fontId="9" fillId="0" borderId="10" xfId="0" applyNumberFormat="1" applyFont="1" applyBorder="1" applyAlignment="1" applyProtection="1">
      <protection locked="0"/>
    </xf>
    <xf numFmtId="44" fontId="9" fillId="0" borderId="10" xfId="0" applyNumberFormat="1" applyFont="1" applyBorder="1" applyProtection="1">
      <protection locked="0"/>
    </xf>
    <xf numFmtId="44" fontId="9" fillId="0" borderId="1" xfId="0" applyNumberFormat="1" applyFont="1" applyBorder="1" applyAlignment="1" applyProtection="1">
      <alignment vertical="top" wrapText="1"/>
      <protection locked="0"/>
    </xf>
    <xf numFmtId="44" fontId="9" fillId="0" borderId="10" xfId="0" applyNumberFormat="1" applyFont="1" applyFill="1" applyBorder="1" applyAlignment="1" applyProtection="1">
      <alignment vertical="top" wrapText="1"/>
      <protection locked="0"/>
    </xf>
    <xf numFmtId="44" fontId="9" fillId="0" borderId="10" xfId="0" applyNumberFormat="1" applyFont="1" applyBorder="1" applyAlignment="1" applyProtection="1">
      <alignment vertical="top" wrapText="1"/>
      <protection locked="0"/>
    </xf>
    <xf numFmtId="44" fontId="9" fillId="0" borderId="0" xfId="0" applyNumberFormat="1" applyFont="1" applyBorder="1" applyAlignment="1" applyProtection="1">
      <alignment horizontal="right" vertical="top" wrapText="1"/>
      <protection locked="0"/>
    </xf>
    <xf numFmtId="44" fontId="9" fillId="0" borderId="0" xfId="0" applyNumberFormat="1" applyFont="1" applyAlignment="1" applyProtection="1">
      <alignment horizontal="right"/>
      <protection locked="0"/>
    </xf>
    <xf numFmtId="44" fontId="9" fillId="0" borderId="2" xfId="0" applyNumberFormat="1" applyFont="1" applyBorder="1" applyAlignment="1" applyProtection="1">
      <alignment vertical="top" wrapText="1"/>
    </xf>
    <xf numFmtId="0" fontId="9" fillId="0" borderId="0" xfId="0" applyFont="1" applyProtection="1"/>
    <xf numFmtId="0" fontId="9" fillId="0" borderId="0" xfId="0" applyFont="1" applyFill="1" applyBorder="1" applyProtection="1"/>
    <xf numFmtId="0" fontId="7" fillId="0" borderId="0" xfId="0" applyFont="1" applyFill="1" applyBorder="1" applyProtection="1"/>
    <xf numFmtId="4" fontId="7" fillId="0" borderId="0" xfId="0" applyNumberFormat="1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0" fontId="10" fillId="0" borderId="9" xfId="10" applyFont="1" applyFill="1" applyBorder="1" applyProtection="1">
      <protection hidden="1"/>
    </xf>
    <xf numFmtId="44" fontId="9" fillId="0" borderId="1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26" fillId="0" borderId="2" xfId="0" applyFont="1" applyBorder="1"/>
    <xf numFmtId="0" fontId="26" fillId="0" borderId="0" xfId="0" applyFont="1"/>
    <xf numFmtId="44" fontId="9" fillId="0" borderId="20" xfId="0" applyNumberFormat="1" applyFont="1" applyBorder="1" applyAlignment="1" applyProtection="1">
      <alignment vertical="top" wrapText="1"/>
    </xf>
    <xf numFmtId="0" fontId="2" fillId="0" borderId="0" xfId="0" applyFont="1" applyFill="1"/>
    <xf numFmtId="0" fontId="26" fillId="0" borderId="0" xfId="0" applyFont="1" applyFill="1"/>
    <xf numFmtId="44" fontId="9" fillId="0" borderId="20" xfId="0" applyNumberFormat="1" applyFont="1" applyBorder="1" applyAlignment="1" applyProtection="1">
      <alignment vertical="top" wrapText="1"/>
      <protection locked="0"/>
    </xf>
    <xf numFmtId="0" fontId="19" fillId="5" borderId="2" xfId="0" applyFont="1" applyFill="1" applyBorder="1" applyAlignment="1" applyProtection="1">
      <alignment wrapText="1"/>
      <protection locked="0"/>
    </xf>
    <xf numFmtId="0" fontId="19" fillId="5" borderId="2" xfId="0" applyFont="1" applyFill="1" applyBorder="1" applyAlignment="1" applyProtection="1">
      <alignment horizontal="justify" vertical="justify"/>
      <protection locked="0"/>
    </xf>
    <xf numFmtId="8" fontId="9" fillId="0" borderId="20" xfId="0" applyNumberFormat="1" applyFont="1" applyBorder="1" applyAlignment="1" applyProtection="1">
      <alignment vertical="top" wrapText="1"/>
      <protection locked="0"/>
    </xf>
    <xf numFmtId="8" fontId="9" fillId="0" borderId="20" xfId="0" applyNumberFormat="1" applyFont="1" applyFill="1" applyBorder="1" applyAlignment="1" applyProtection="1">
      <alignment vertical="top" wrapText="1"/>
      <protection locked="0"/>
    </xf>
    <xf numFmtId="0" fontId="19" fillId="5" borderId="2" xfId="0" applyFont="1" applyFill="1" applyBorder="1" applyProtection="1">
      <protection locked="0"/>
    </xf>
    <xf numFmtId="44" fontId="9" fillId="0" borderId="20" xfId="0" applyNumberFormat="1" applyFont="1" applyFill="1" applyBorder="1" applyAlignment="1" applyProtection="1">
      <alignment vertical="top" wrapText="1"/>
      <protection locked="0"/>
    </xf>
    <xf numFmtId="165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wrapText="1"/>
    </xf>
    <xf numFmtId="44" fontId="6" fillId="0" borderId="0" xfId="0" applyNumberFormat="1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vertical="top" wrapText="1"/>
    </xf>
    <xf numFmtId="0" fontId="9" fillId="4" borderId="2" xfId="0" applyFont="1" applyFill="1" applyBorder="1" applyAlignment="1" applyProtection="1">
      <alignment horizontal="center" vertical="top" wrapText="1"/>
    </xf>
    <xf numFmtId="0" fontId="10" fillId="0" borderId="0" xfId="10" applyFont="1" applyFill="1" applyProtection="1"/>
    <xf numFmtId="0" fontId="10" fillId="0" borderId="0" xfId="10" applyFont="1" applyFill="1" applyProtection="1">
      <protection hidden="1"/>
    </xf>
    <xf numFmtId="44" fontId="9" fillId="0" borderId="0" xfId="0" applyNumberFormat="1" applyFont="1" applyProtection="1"/>
    <xf numFmtId="0" fontId="9" fillId="4" borderId="7" xfId="0" applyFont="1" applyFill="1" applyBorder="1" applyAlignment="1" applyProtection="1">
      <alignment vertical="top" wrapText="1"/>
    </xf>
    <xf numFmtId="0" fontId="8" fillId="4" borderId="3" xfId="0" applyFont="1" applyFill="1" applyBorder="1" applyAlignment="1" applyProtection="1">
      <alignment vertical="top" wrapText="1"/>
    </xf>
    <xf numFmtId="0" fontId="9" fillId="4" borderId="7" xfId="0" applyFont="1" applyFill="1" applyBorder="1" applyAlignment="1" applyProtection="1">
      <alignment horizontal="center" vertical="top" wrapText="1"/>
    </xf>
    <xf numFmtId="0" fontId="9" fillId="4" borderId="10" xfId="0" applyFont="1" applyFill="1" applyBorder="1" applyAlignment="1" applyProtection="1">
      <alignment vertical="top" wrapText="1"/>
    </xf>
    <xf numFmtId="0" fontId="10" fillId="0" borderId="1" xfId="10" applyFont="1" applyFill="1" applyBorder="1" applyAlignment="1" applyProtection="1">
      <alignment horizontal="center"/>
      <protection hidden="1"/>
    </xf>
    <xf numFmtId="44" fontId="9" fillId="0" borderId="10" xfId="0" applyNumberFormat="1" applyFont="1" applyBorder="1" applyAlignment="1" applyProtection="1"/>
    <xf numFmtId="0" fontId="9" fillId="0" borderId="1" xfId="0" applyFont="1" applyBorder="1" applyAlignment="1" applyProtection="1">
      <alignment horizontal="center" vertical="top" wrapText="1"/>
    </xf>
    <xf numFmtId="0" fontId="10" fillId="5" borderId="1" xfId="10" applyFont="1" applyFill="1" applyBorder="1" applyProtection="1">
      <protection hidden="1"/>
    </xf>
    <xf numFmtId="0" fontId="9" fillId="0" borderId="8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vertical="top" wrapText="1"/>
    </xf>
    <xf numFmtId="0" fontId="9" fillId="0" borderId="1" xfId="10" applyFont="1" applyFill="1" applyBorder="1" applyAlignment="1" applyProtection="1">
      <alignment horizontal="right" wrapText="1"/>
    </xf>
    <xf numFmtId="0" fontId="10" fillId="0" borderId="1" xfId="10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</xf>
    <xf numFmtId="0" fontId="10" fillId="0" borderId="10" xfId="10" applyFont="1" applyFill="1" applyBorder="1" applyProtection="1"/>
    <xf numFmtId="0" fontId="10" fillId="0" borderId="1" xfId="10" applyFont="1" applyFill="1" applyBorder="1" applyProtection="1"/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44" fontId="9" fillId="0" borderId="0" xfId="0" applyNumberFormat="1" applyFont="1" applyBorder="1" applyProtection="1"/>
    <xf numFmtId="49" fontId="11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top" wrapText="1"/>
    </xf>
    <xf numFmtId="0" fontId="8" fillId="4" borderId="8" xfId="0" applyFont="1" applyFill="1" applyBorder="1" applyAlignment="1" applyProtection="1">
      <alignment vertical="center" wrapText="1"/>
    </xf>
    <xf numFmtId="0" fontId="9" fillId="4" borderId="11" xfId="0" applyFont="1" applyFill="1" applyBorder="1" applyAlignment="1" applyProtection="1">
      <alignment vertical="top" wrapText="1"/>
    </xf>
    <xf numFmtId="0" fontId="9" fillId="4" borderId="16" xfId="0" applyFont="1" applyFill="1" applyBorder="1" applyAlignment="1" applyProtection="1">
      <alignment vertical="top" wrapText="1"/>
    </xf>
    <xf numFmtId="0" fontId="9" fillId="5" borderId="11" xfId="0" applyFont="1" applyFill="1" applyBorder="1" applyAlignment="1" applyProtection="1"/>
    <xf numFmtId="0" fontId="10" fillId="0" borderId="7" xfId="10" applyFont="1" applyFill="1" applyBorder="1" applyAlignment="1" applyProtection="1">
      <alignment wrapText="1"/>
    </xf>
    <xf numFmtId="0" fontId="9" fillId="5" borderId="13" xfId="0" applyFont="1" applyFill="1" applyBorder="1" applyAlignment="1" applyProtection="1"/>
    <xf numFmtId="0" fontId="10" fillId="0" borderId="7" xfId="10" applyFont="1" applyFill="1" applyBorder="1" applyAlignment="1" applyProtection="1">
      <alignment vertical="top" wrapText="1"/>
    </xf>
    <xf numFmtId="0" fontId="9" fillId="5" borderId="13" xfId="0" applyFont="1" applyFill="1" applyBorder="1" applyProtection="1"/>
    <xf numFmtId="0" fontId="10" fillId="5" borderId="18" xfId="10" applyFont="1" applyFill="1" applyBorder="1" applyProtection="1"/>
    <xf numFmtId="0" fontId="10" fillId="5" borderId="16" xfId="10" applyFont="1" applyFill="1" applyBorder="1" applyProtection="1"/>
    <xf numFmtId="0" fontId="10" fillId="5" borderId="12" xfId="10" applyFont="1" applyFill="1" applyBorder="1" applyProtection="1">
      <protection hidden="1"/>
    </xf>
    <xf numFmtId="0" fontId="9" fillId="5" borderId="14" xfId="0" applyFont="1" applyFill="1" applyBorder="1" applyProtection="1"/>
    <xf numFmtId="0" fontId="10" fillId="5" borderId="10" xfId="10" applyFont="1" applyFill="1" applyBorder="1" applyProtection="1"/>
    <xf numFmtId="0" fontId="10" fillId="5" borderId="7" xfId="10" applyFont="1" applyFill="1" applyBorder="1" applyProtection="1"/>
    <xf numFmtId="0" fontId="10" fillId="5" borderId="0" xfId="10" applyFont="1" applyFill="1" applyProtection="1"/>
    <xf numFmtId="0" fontId="10" fillId="5" borderId="0" xfId="10" applyFont="1" applyFill="1" applyProtection="1">
      <protection hidden="1"/>
    </xf>
    <xf numFmtId="44" fontId="9" fillId="5" borderId="0" xfId="0" applyNumberFormat="1" applyFont="1" applyFill="1" applyProtection="1"/>
    <xf numFmtId="0" fontId="10" fillId="0" borderId="0" xfId="10" applyFont="1" applyFill="1" applyAlignment="1" applyProtection="1">
      <alignment wrapText="1"/>
      <protection hidden="1"/>
    </xf>
    <xf numFmtId="0" fontId="8" fillId="4" borderId="18" xfId="0" applyFont="1" applyFill="1" applyBorder="1" applyAlignment="1" applyProtection="1">
      <alignment vertical="top" wrapText="1"/>
    </xf>
    <xf numFmtId="44" fontId="9" fillId="0" borderId="0" xfId="0" applyNumberFormat="1" applyFont="1" applyFill="1" applyBorder="1" applyAlignment="1" applyProtection="1">
      <alignment vertical="top" wrapText="1"/>
    </xf>
    <xf numFmtId="0" fontId="9" fillId="0" borderId="7" xfId="10" applyFont="1" applyFill="1" applyBorder="1" applyProtection="1">
      <protection hidden="1"/>
    </xf>
    <xf numFmtId="0" fontId="9" fillId="0" borderId="17" xfId="10" applyFont="1" applyFill="1" applyBorder="1" applyProtection="1">
      <protection hidden="1"/>
    </xf>
    <xf numFmtId="0" fontId="9" fillId="0" borderId="7" xfId="1" applyFont="1" applyFill="1" applyBorder="1" applyProtection="1">
      <protection hidden="1"/>
    </xf>
    <xf numFmtId="0" fontId="9" fillId="0" borderId="1" xfId="1" applyFont="1" applyFill="1" applyBorder="1" applyProtection="1">
      <protection hidden="1"/>
    </xf>
    <xf numFmtId="0" fontId="9" fillId="0" borderId="16" xfId="10" applyFont="1" applyFill="1" applyBorder="1" applyProtection="1">
      <protection hidden="1"/>
    </xf>
    <xf numFmtId="0" fontId="9" fillId="0" borderId="17" xfId="1" applyFont="1" applyFill="1" applyBorder="1" applyProtection="1">
      <protection hidden="1"/>
    </xf>
    <xf numFmtId="0" fontId="9" fillId="0" borderId="16" xfId="1" applyFont="1" applyFill="1" applyBorder="1" applyProtection="1">
      <protection hidden="1"/>
    </xf>
    <xf numFmtId="8" fontId="9" fillId="0" borderId="9" xfId="0" applyNumberFormat="1" applyFont="1" applyBorder="1" applyProtection="1">
      <protection locked="0"/>
    </xf>
    <xf numFmtId="0" fontId="9" fillId="0" borderId="17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8" fontId="9" fillId="0" borderId="20" xfId="0" applyNumberFormat="1" applyFont="1" applyBorder="1" applyAlignment="1" applyProtection="1">
      <alignment vertical="top" wrapText="1"/>
    </xf>
    <xf numFmtId="44" fontId="9" fillId="0" borderId="20" xfId="0" applyNumberFormat="1" applyFont="1" applyFill="1" applyBorder="1" applyAlignment="1" applyProtection="1">
      <alignment vertical="top" wrapText="1"/>
    </xf>
    <xf numFmtId="44" fontId="9" fillId="0" borderId="20" xfId="0" applyNumberFormat="1" applyFont="1" applyBorder="1" applyAlignment="1" applyProtection="1">
      <alignment vertical="top"/>
      <protection locked="0"/>
    </xf>
    <xf numFmtId="44" fontId="9" fillId="0" borderId="20" xfId="0" applyNumberFormat="1" applyFont="1" applyBorder="1" applyProtection="1">
      <protection locked="0"/>
    </xf>
    <xf numFmtId="44" fontId="9" fillId="0" borderId="20" xfId="0" applyNumberFormat="1" applyFont="1" applyBorder="1" applyAlignment="1" applyProtection="1">
      <protection locked="0"/>
    </xf>
    <xf numFmtId="44" fontId="9" fillId="0" borderId="20" xfId="0" applyNumberFormat="1" applyFont="1" applyFill="1" applyBorder="1" applyAlignment="1" applyProtection="1">
      <alignment horizontal="center" vertical="top" wrapText="1"/>
      <protection locked="0"/>
    </xf>
    <xf numFmtId="44" fontId="9" fillId="0" borderId="0" xfId="3" applyNumberFormat="1" applyFont="1" applyProtection="1"/>
    <xf numFmtId="44" fontId="9" fillId="0" borderId="20" xfId="3" applyNumberFormat="1" applyFont="1" applyBorder="1" applyAlignment="1" applyProtection="1">
      <alignment vertical="top" wrapText="1"/>
    </xf>
    <xf numFmtId="44" fontId="9" fillId="4" borderId="20" xfId="3" applyNumberFormat="1" applyFont="1" applyFill="1" applyBorder="1" applyAlignment="1" applyProtection="1">
      <alignment horizontal="right" vertical="top" wrapText="1"/>
      <protection locked="0"/>
    </xf>
    <xf numFmtId="44" fontId="6" fillId="0" borderId="0" xfId="3" applyNumberFormat="1" applyFont="1" applyBorder="1" applyAlignment="1" applyProtection="1">
      <alignment horizontal="center" vertical="center"/>
    </xf>
    <xf numFmtId="8" fontId="9" fillId="0" borderId="20" xfId="0" applyNumberFormat="1" applyFont="1" applyBorder="1" applyProtection="1">
      <protection locked="0"/>
    </xf>
    <xf numFmtId="8" fontId="9" fillId="0" borderId="20" xfId="0" applyNumberFormat="1" applyFont="1" applyFill="1" applyBorder="1" applyProtection="1">
      <protection locked="0"/>
    </xf>
    <xf numFmtId="44" fontId="9" fillId="0" borderId="20" xfId="0" applyNumberFormat="1" applyFont="1" applyBorder="1" applyAlignment="1" applyProtection="1">
      <alignment wrapText="1"/>
    </xf>
    <xf numFmtId="0" fontId="9" fillId="0" borderId="21" xfId="10" applyFont="1" applyFill="1" applyBorder="1" applyAlignment="1" applyProtection="1">
      <alignment wrapText="1"/>
    </xf>
    <xf numFmtId="44" fontId="8" fillId="4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</xf>
    <xf numFmtId="0" fontId="10" fillId="0" borderId="19" xfId="10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6" fillId="4" borderId="21" xfId="0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top"/>
    </xf>
    <xf numFmtId="0" fontId="9" fillId="0" borderId="11" xfId="0" applyFont="1" applyFill="1" applyBorder="1" applyAlignment="1" applyProtection="1">
      <alignment horizontal="center" vertical="top" wrapText="1"/>
    </xf>
    <xf numFmtId="0" fontId="9" fillId="5" borderId="12" xfId="0" applyFont="1" applyFill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 vertical="center" wrapText="1"/>
    </xf>
    <xf numFmtId="44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44" fontId="8" fillId="4" borderId="0" xfId="0" applyNumberFormat="1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top" wrapText="1"/>
    </xf>
    <xf numFmtId="44" fontId="0" fillId="0" borderId="0" xfId="11" applyFont="1"/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top" wrapText="1"/>
      <protection locked="0"/>
    </xf>
    <xf numFmtId="44" fontId="9" fillId="4" borderId="2" xfId="0" applyNumberFormat="1" applyFont="1" applyFill="1" applyBorder="1" applyAlignment="1" applyProtection="1">
      <alignment horizontal="right" vertical="top" wrapText="1"/>
    </xf>
    <xf numFmtId="44" fontId="8" fillId="4" borderId="1" xfId="0" applyNumberFormat="1" applyFont="1" applyFill="1" applyBorder="1" applyAlignment="1" applyProtection="1">
      <alignment vertical="top" wrapText="1"/>
    </xf>
    <xf numFmtId="44" fontId="9" fillId="0" borderId="1" xfId="0" applyNumberFormat="1" applyFont="1" applyFill="1" applyBorder="1" applyProtection="1"/>
    <xf numFmtId="44" fontId="9" fillId="0" borderId="10" xfId="0" applyNumberFormat="1" applyFont="1" applyFill="1" applyBorder="1" applyProtection="1"/>
    <xf numFmtId="44" fontId="8" fillId="4" borderId="0" xfId="0" applyNumberFormat="1" applyFont="1" applyFill="1" applyBorder="1" applyAlignment="1" applyProtection="1">
      <alignment vertical="center" wrapText="1"/>
    </xf>
    <xf numFmtId="44" fontId="8" fillId="4" borderId="9" xfId="0" applyNumberFormat="1" applyFont="1" applyFill="1" applyBorder="1" applyAlignment="1" applyProtection="1">
      <alignment vertical="center" wrapText="1"/>
      <protection locked="0"/>
    </xf>
    <xf numFmtId="0" fontId="8" fillId="4" borderId="20" xfId="0" applyFont="1" applyFill="1" applyBorder="1" applyAlignment="1" applyProtection="1">
      <alignment vertical="center" wrapText="1"/>
    </xf>
    <xf numFmtId="0" fontId="10" fillId="5" borderId="1" xfId="1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left" vertical="top" wrapText="1"/>
    </xf>
    <xf numFmtId="0" fontId="10" fillId="0" borderId="1" xfId="10" applyFont="1" applyFill="1" applyBorder="1" applyAlignment="1" applyProtection="1">
      <alignment horizontal="left" wrapText="1"/>
    </xf>
    <xf numFmtId="0" fontId="9" fillId="0" borderId="13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10" fillId="0" borderId="10" xfId="10" applyFont="1" applyFill="1" applyBorder="1" applyAlignment="1" applyProtection="1">
      <alignment horizontal="right"/>
      <protection hidden="1"/>
    </xf>
    <xf numFmtId="0" fontId="6" fillId="4" borderId="11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 applyProtection="1">
      <alignment vertical="top" wrapText="1"/>
    </xf>
    <xf numFmtId="44" fontId="9" fillId="0" borderId="12" xfId="0" applyNumberFormat="1" applyFont="1" applyBorder="1" applyAlignment="1" applyProtection="1">
      <alignment vertical="center"/>
      <protection locked="0"/>
    </xf>
    <xf numFmtId="44" fontId="9" fillId="0" borderId="18" xfId="0" applyNumberFormat="1" applyFont="1" applyBorder="1" applyAlignment="1" applyProtection="1">
      <alignment vertical="center"/>
      <protection locked="0"/>
    </xf>
    <xf numFmtId="44" fontId="9" fillId="0" borderId="10" xfId="0" applyNumberFormat="1" applyFont="1" applyBorder="1" applyAlignment="1" applyProtection="1">
      <alignment vertical="center"/>
      <protection locked="0"/>
    </xf>
    <xf numFmtId="44" fontId="8" fillId="4" borderId="20" xfId="3" applyNumberFormat="1" applyFont="1" applyFill="1" applyBorder="1" applyAlignment="1" applyProtection="1">
      <alignment vertical="center" wrapText="1"/>
      <protection locked="0"/>
    </xf>
    <xf numFmtId="44" fontId="8" fillId="4" borderId="0" xfId="3" applyNumberFormat="1" applyFont="1" applyFill="1" applyBorder="1" applyAlignment="1" applyProtection="1">
      <alignment vertical="center" wrapText="1"/>
    </xf>
    <xf numFmtId="0" fontId="9" fillId="0" borderId="20" xfId="0" applyFont="1" applyFill="1" applyBorder="1" applyAlignment="1" applyProtection="1">
      <alignment horizontal="left" vertical="top" wrapText="1"/>
    </xf>
    <xf numFmtId="0" fontId="10" fillId="0" borderId="7" xfId="10" applyFont="1" applyFill="1" applyBorder="1" applyAlignment="1" applyProtection="1">
      <alignment horizontal="left" wrapText="1"/>
    </xf>
    <xf numFmtId="0" fontId="10" fillId="5" borderId="7" xfId="10" applyFont="1" applyFill="1" applyBorder="1" applyAlignment="1" applyProtection="1">
      <alignment vertical="top" wrapText="1"/>
    </xf>
    <xf numFmtId="0" fontId="9" fillId="0" borderId="1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44" fontId="8" fillId="4" borderId="9" xfId="0" applyNumberFormat="1" applyFont="1" applyFill="1" applyBorder="1" applyAlignment="1" applyProtection="1">
      <alignment horizontal="center" vertical="center" wrapText="1"/>
    </xf>
    <xf numFmtId="44" fontId="8" fillId="4" borderId="1" xfId="0" applyNumberFormat="1" applyFont="1" applyFill="1" applyBorder="1" applyAlignment="1" applyProtection="1">
      <alignment horizontal="center" vertical="top" wrapText="1"/>
    </xf>
    <xf numFmtId="4" fontId="7" fillId="0" borderId="0" xfId="0" applyNumberFormat="1" applyFont="1" applyFill="1" applyBorder="1" applyProtection="1"/>
    <xf numFmtId="0" fontId="6" fillId="4" borderId="12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top" wrapText="1"/>
    </xf>
    <xf numFmtId="4" fontId="9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9" fillId="0" borderId="8" xfId="10" applyFont="1" applyFill="1" applyBorder="1" applyAlignment="1" applyProtection="1">
      <alignment horizontal="center"/>
    </xf>
    <xf numFmtId="0" fontId="9" fillId="0" borderId="19" xfId="10" applyFont="1" applyFill="1" applyBorder="1" applyAlignment="1" applyProtection="1">
      <alignment horizontal="center"/>
    </xf>
    <xf numFmtId="0" fontId="8" fillId="0" borderId="14" xfId="0" applyFont="1" applyFill="1" applyBorder="1" applyProtection="1"/>
    <xf numFmtId="0" fontId="9" fillId="0" borderId="14" xfId="1" applyFont="1" applyFill="1" applyBorder="1" applyProtection="1"/>
    <xf numFmtId="44" fontId="9" fillId="0" borderId="0" xfId="0" applyNumberFormat="1" applyFont="1" applyFill="1" applyBorder="1" applyProtection="1"/>
    <xf numFmtId="0" fontId="14" fillId="0" borderId="11" xfId="10" applyFont="1" applyFill="1" applyBorder="1" applyProtection="1"/>
    <xf numFmtId="0" fontId="9" fillId="0" borderId="9" xfId="10" applyFont="1" applyFill="1" applyBorder="1" applyAlignment="1" applyProtection="1">
      <alignment horizontal="center"/>
    </xf>
    <xf numFmtId="4" fontId="9" fillId="0" borderId="0" xfId="0" applyNumberFormat="1" applyFont="1" applyProtection="1"/>
    <xf numFmtId="44" fontId="9" fillId="0" borderId="1" xfId="11" applyFont="1" applyBorder="1" applyAlignment="1" applyProtection="1">
      <alignment horizontal="center" vertical="top" wrapText="1"/>
      <protection locked="0"/>
    </xf>
    <xf numFmtId="44" fontId="9" fillId="0" borderId="1" xfId="11" applyFont="1" applyFill="1" applyBorder="1" applyAlignment="1" applyProtection="1">
      <alignment horizontal="center" vertical="top" wrapText="1"/>
      <protection locked="0"/>
    </xf>
    <xf numFmtId="44" fontId="9" fillId="0" borderId="20" xfId="11" applyFont="1" applyFill="1" applyBorder="1" applyAlignment="1" applyProtection="1">
      <alignment horizontal="center" vertical="center"/>
      <protection locked="0"/>
    </xf>
    <xf numFmtId="44" fontId="9" fillId="0" borderId="20" xfId="11" applyFont="1" applyFill="1" applyBorder="1" applyAlignment="1" applyProtection="1">
      <alignment horizontal="center" vertical="top" wrapText="1"/>
      <protection locked="0"/>
    </xf>
    <xf numFmtId="44" fontId="9" fillId="0" borderId="20" xfId="11" applyFont="1" applyBorder="1" applyAlignment="1" applyProtection="1">
      <alignment horizontal="center" vertical="top" wrapText="1"/>
      <protection locked="0"/>
    </xf>
    <xf numFmtId="44" fontId="9" fillId="0" borderId="1" xfId="0" applyNumberFormat="1" applyFont="1" applyFill="1" applyBorder="1" applyProtection="1">
      <protection locked="0"/>
    </xf>
    <xf numFmtId="44" fontId="9" fillId="0" borderId="12" xfId="0" applyNumberFormat="1" applyFont="1" applyFill="1" applyBorder="1" applyProtection="1">
      <protection locked="0"/>
    </xf>
    <xf numFmtId="44" fontId="9" fillId="0" borderId="9" xfId="1" applyNumberFormat="1" applyFont="1" applyFill="1" applyBorder="1" applyProtection="1">
      <protection locked="0"/>
    </xf>
    <xf numFmtId="44" fontId="9" fillId="0" borderId="8" xfId="1" applyNumberFormat="1" applyFont="1" applyFill="1" applyBorder="1" applyProtection="1">
      <protection locked="0"/>
    </xf>
    <xf numFmtId="44" fontId="9" fillId="0" borderId="8" xfId="0" applyNumberFormat="1" applyFont="1" applyFill="1" applyBorder="1" applyProtection="1">
      <protection locked="0"/>
    </xf>
    <xf numFmtId="44" fontId="9" fillId="0" borderId="1" xfId="0" applyNumberFormat="1" applyFont="1" applyFill="1" applyBorder="1" applyAlignment="1" applyProtection="1">
      <alignment vertical="top" wrapText="1"/>
      <protection locked="0"/>
    </xf>
    <xf numFmtId="44" fontId="9" fillId="4" borderId="20" xfId="0" applyNumberFormat="1" applyFont="1" applyFill="1" applyBorder="1" applyAlignment="1" applyProtection="1">
      <alignment vertical="top" wrapText="1"/>
    </xf>
    <xf numFmtId="44" fontId="9" fillId="0" borderId="9" xfId="0" applyNumberFormat="1" applyFont="1" applyBorder="1" applyAlignment="1" applyProtection="1">
      <alignment vertical="top" wrapText="1"/>
      <protection locked="0"/>
    </xf>
    <xf numFmtId="44" fontId="9" fillId="0" borderId="20" xfId="11" applyFont="1" applyFill="1" applyBorder="1" applyAlignment="1" applyProtection="1">
      <alignment horizontal="center"/>
      <protection locked="0"/>
    </xf>
    <xf numFmtId="44" fontId="9" fillId="0" borderId="1" xfId="11" applyFont="1" applyFill="1" applyBorder="1" applyAlignment="1" applyProtection="1">
      <alignment horizontal="center"/>
      <protection locked="0"/>
    </xf>
    <xf numFmtId="44" fontId="9" fillId="4" borderId="8" xfId="0" applyNumberFormat="1" applyFont="1" applyFill="1" applyBorder="1" applyAlignment="1" applyProtection="1">
      <alignment vertical="top" wrapText="1"/>
    </xf>
    <xf numFmtId="44" fontId="9" fillId="0" borderId="9" xfId="11" applyFont="1" applyBorder="1" applyAlignment="1" applyProtection="1">
      <alignment horizontal="center" vertical="top" wrapText="1"/>
      <protection locked="0"/>
    </xf>
    <xf numFmtId="44" fontId="8" fillId="4" borderId="12" xfId="0" applyNumberFormat="1" applyFont="1" applyFill="1" applyBorder="1" applyAlignment="1" applyProtection="1">
      <alignment horizontal="center" vertical="top" wrapText="1"/>
      <protection locked="0"/>
    </xf>
    <xf numFmtId="44" fontId="9" fillId="0" borderId="8" xfId="11" applyFont="1" applyFill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 applyProtection="1">
      <alignment wrapText="1"/>
    </xf>
    <xf numFmtId="44" fontId="9" fillId="0" borderId="10" xfId="11" applyFont="1" applyBorder="1" applyAlignment="1" applyProtection="1">
      <alignment horizontal="center" vertical="top" wrapText="1"/>
      <protection locked="0"/>
    </xf>
    <xf numFmtId="44" fontId="9" fillId="4" borderId="20" xfId="3" applyNumberFormat="1" applyFont="1" applyFill="1" applyBorder="1" applyAlignment="1" applyProtection="1">
      <alignment vertical="top" wrapText="1"/>
    </xf>
    <xf numFmtId="0" fontId="0" fillId="0" borderId="19" xfId="0" applyBorder="1" applyAlignment="1" applyProtection="1"/>
    <xf numFmtId="0" fontId="0" fillId="0" borderId="9" xfId="0" applyBorder="1" applyAlignment="1" applyProtection="1"/>
    <xf numFmtId="8" fontId="9" fillId="0" borderId="0" xfId="0" applyNumberFormat="1" applyFont="1" applyBorder="1" applyProtection="1"/>
    <xf numFmtId="0" fontId="10" fillId="6" borderId="0" xfId="10" applyFont="1" applyFill="1" applyProtection="1"/>
    <xf numFmtId="0" fontId="10" fillId="6" borderId="0" xfId="10" applyFont="1" applyFill="1" applyProtection="1">
      <protection hidden="1"/>
    </xf>
    <xf numFmtId="0" fontId="9" fillId="0" borderId="0" xfId="0" applyFont="1" applyFill="1" applyBorder="1" applyAlignment="1" applyProtection="1"/>
    <xf numFmtId="4" fontId="9" fillId="0" borderId="0" xfId="0" applyNumberFormat="1" applyFont="1" applyFill="1" applyBorder="1" applyAlignment="1" applyProtection="1"/>
    <xf numFmtId="44" fontId="9" fillId="0" borderId="20" xfId="0" applyNumberFormat="1" applyFont="1" applyFill="1" applyBorder="1" applyProtection="1"/>
    <xf numFmtId="44" fontId="8" fillId="4" borderId="9" xfId="0" applyNumberFormat="1" applyFont="1" applyFill="1" applyBorder="1" applyAlignment="1" applyProtection="1">
      <alignment vertical="center" wrapText="1"/>
    </xf>
    <xf numFmtId="44" fontId="9" fillId="0" borderId="1" xfId="0" applyNumberFormat="1" applyFont="1" applyBorder="1" applyAlignment="1" applyProtection="1"/>
    <xf numFmtId="44" fontId="9" fillId="5" borderId="20" xfId="0" applyNumberFormat="1" applyFont="1" applyFill="1" applyBorder="1" applyAlignment="1" applyProtection="1">
      <alignment vertical="top" wrapText="1"/>
    </xf>
    <xf numFmtId="44" fontId="9" fillId="5" borderId="1" xfId="11" applyFont="1" applyFill="1" applyBorder="1" applyAlignment="1" applyProtection="1">
      <alignment horizontal="center" vertical="top" wrapText="1"/>
      <protection locked="0"/>
    </xf>
    <xf numFmtId="44" fontId="9" fillId="5" borderId="20" xfId="1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4" fontId="8" fillId="4" borderId="20" xfId="0" applyNumberFormat="1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vertical="top" wrapText="1"/>
    </xf>
    <xf numFmtId="44" fontId="9" fillId="4" borderId="20" xfId="0" applyNumberFormat="1" applyFont="1" applyFill="1" applyBorder="1" applyAlignment="1" applyProtection="1">
      <alignment horizontal="right" vertical="top" wrapText="1"/>
    </xf>
    <xf numFmtId="0" fontId="9" fillId="0" borderId="20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 vertical="center"/>
    </xf>
    <xf numFmtId="44" fontId="9" fillId="4" borderId="20" xfId="0" applyNumberFormat="1" applyFont="1" applyFill="1" applyBorder="1" applyAlignment="1" applyProtection="1">
      <alignment horizontal="right" vertical="top" wrapText="1"/>
      <protection locked="0"/>
    </xf>
    <xf numFmtId="0" fontId="8" fillId="4" borderId="21" xfId="0" applyFont="1" applyFill="1" applyBorder="1" applyAlignment="1" applyProtection="1">
      <alignment vertical="top" wrapText="1"/>
    </xf>
    <xf numFmtId="8" fontId="32" fillId="0" borderId="20" xfId="0" applyNumberFormat="1" applyFont="1" applyFill="1" applyBorder="1" applyAlignment="1" applyProtection="1">
      <alignment vertical="top" wrapText="1"/>
      <protection locked="0"/>
    </xf>
    <xf numFmtId="44" fontId="8" fillId="4" borderId="2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Protection="1"/>
    <xf numFmtId="44" fontId="9" fillId="0" borderId="20" xfId="1" applyNumberFormat="1" applyFont="1" applyFill="1" applyBorder="1" applyAlignment="1" applyProtection="1">
      <alignment vertical="top"/>
    </xf>
    <xf numFmtId="0" fontId="14" fillId="0" borderId="21" xfId="10" applyFont="1" applyFill="1" applyBorder="1" applyProtection="1"/>
    <xf numFmtId="0" fontId="8" fillId="0" borderId="21" xfId="0" applyFont="1" applyFill="1" applyBorder="1" applyProtection="1"/>
    <xf numFmtId="44" fontId="9" fillId="0" borderId="20" xfId="1" applyNumberFormat="1" applyFont="1" applyFill="1" applyBorder="1" applyProtection="1">
      <protection locked="0"/>
    </xf>
    <xf numFmtId="0" fontId="9" fillId="7" borderId="0" xfId="0" applyFont="1" applyFill="1" applyBorder="1" applyProtection="1"/>
    <xf numFmtId="4" fontId="9" fillId="7" borderId="0" xfId="0" applyNumberFormat="1" applyFont="1" applyFill="1" applyBorder="1" applyProtection="1"/>
    <xf numFmtId="44" fontId="9" fillId="7" borderId="0" xfId="0" applyNumberFormat="1" applyFont="1" applyFill="1" applyBorder="1" applyProtection="1"/>
    <xf numFmtId="44" fontId="9" fillId="0" borderId="20" xfId="0" applyNumberFormat="1" applyFont="1" applyFill="1" applyBorder="1" applyProtection="1">
      <protection locked="0"/>
    </xf>
    <xf numFmtId="0" fontId="9" fillId="0" borderId="21" xfId="1" applyFont="1" applyFill="1" applyBorder="1" applyProtection="1"/>
    <xf numFmtId="44" fontId="9" fillId="0" borderId="20" xfId="0" applyNumberFormat="1" applyFont="1" applyBorder="1" applyAlignment="1" applyProtection="1">
      <alignment horizontal="right" vertical="top" wrapText="1"/>
    </xf>
    <xf numFmtId="44" fontId="8" fillId="4" borderId="2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left"/>
    </xf>
    <xf numFmtId="44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44" fontId="9" fillId="4" borderId="2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4" fontId="8" fillId="4" borderId="1" xfId="0" applyNumberFormat="1" applyFont="1" applyFill="1" applyBorder="1" applyAlignment="1" applyProtection="1">
      <alignment vertical="top" wrapText="1"/>
      <protection locked="0"/>
    </xf>
    <xf numFmtId="44" fontId="9" fillId="0" borderId="0" xfId="0" applyNumberFormat="1" applyFont="1" applyAlignment="1" applyProtection="1">
      <protection locked="0"/>
    </xf>
    <xf numFmtId="44" fontId="13" fillId="0" borderId="20" xfId="0" applyNumberFormat="1" applyFont="1" applyBorder="1" applyAlignment="1" applyProtection="1">
      <protection locked="0"/>
    </xf>
    <xf numFmtId="44" fontId="13" fillId="0" borderId="12" xfId="0" applyNumberFormat="1" applyFont="1" applyFill="1" applyBorder="1" applyAlignment="1" applyProtection="1">
      <protection locked="0"/>
    </xf>
    <xf numFmtId="0" fontId="7" fillId="0" borderId="0" xfId="0" applyFont="1" applyProtection="1"/>
    <xf numFmtId="44" fontId="9" fillId="0" borderId="20" xfId="0" applyNumberFormat="1" applyFont="1" applyBorder="1" applyAlignment="1" applyProtection="1">
      <alignment vertical="top" wrapText="1"/>
    </xf>
    <xf numFmtId="0" fontId="9" fillId="0" borderId="0" xfId="0" applyFont="1" applyProtection="1"/>
    <xf numFmtId="0" fontId="9" fillId="0" borderId="0" xfId="0" applyFont="1" applyFill="1" applyBorder="1" applyProtection="1"/>
    <xf numFmtId="0" fontId="7" fillId="0" borderId="0" xfId="0" applyFont="1" applyFill="1" applyBorder="1" applyProtection="1"/>
    <xf numFmtId="4" fontId="7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4" fontId="7" fillId="0" borderId="0" xfId="0" applyNumberFormat="1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0" fontId="10" fillId="0" borderId="20" xfId="10" applyFont="1" applyFill="1" applyBorder="1" applyProtection="1">
      <protection hidden="1"/>
    </xf>
    <xf numFmtId="0" fontId="9" fillId="0" borderId="20" xfId="0" applyFont="1" applyBorder="1" applyAlignment="1" applyProtection="1">
      <alignment horizontal="center" vertical="top" wrapText="1"/>
      <protection locked="0"/>
    </xf>
    <xf numFmtId="44" fontId="6" fillId="0" borderId="0" xfId="0" applyNumberFormat="1" applyFont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vertical="center" wrapText="1"/>
    </xf>
    <xf numFmtId="0" fontId="9" fillId="4" borderId="2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vertical="top" wrapText="1"/>
    </xf>
    <xf numFmtId="0" fontId="9" fillId="4" borderId="20" xfId="0" applyFont="1" applyFill="1" applyBorder="1" applyAlignment="1" applyProtection="1">
      <alignment horizontal="center" vertical="top" wrapText="1"/>
    </xf>
    <xf numFmtId="49" fontId="11" fillId="0" borderId="20" xfId="0" applyNumberFormat="1" applyFont="1" applyFill="1" applyBorder="1" applyAlignment="1" applyProtection="1">
      <alignment horizontal="center" vertical="center"/>
    </xf>
    <xf numFmtId="0" fontId="10" fillId="0" borderId="0" xfId="10" applyFont="1" applyFill="1" applyProtection="1"/>
    <xf numFmtId="0" fontId="10" fillId="0" borderId="0" xfId="10" applyFont="1" applyFill="1" applyProtection="1">
      <protection hidden="1"/>
    </xf>
    <xf numFmtId="44" fontId="9" fillId="0" borderId="0" xfId="0" applyNumberFormat="1" applyFont="1" applyProtection="1"/>
    <xf numFmtId="0" fontId="9" fillId="4" borderId="7" xfId="0" applyFont="1" applyFill="1" applyBorder="1" applyAlignment="1" applyProtection="1">
      <alignment vertical="top" wrapText="1"/>
    </xf>
    <xf numFmtId="0" fontId="8" fillId="4" borderId="21" xfId="0" applyFont="1" applyFill="1" applyBorder="1" applyAlignment="1" applyProtection="1">
      <alignment vertical="top" wrapText="1"/>
    </xf>
    <xf numFmtId="0" fontId="9" fillId="4" borderId="7" xfId="0" applyFont="1" applyFill="1" applyBorder="1" applyAlignment="1" applyProtection="1">
      <alignment horizontal="center" vertical="top" wrapText="1"/>
    </xf>
    <xf numFmtId="0" fontId="10" fillId="0" borderId="20" xfId="10" applyFont="1" applyFill="1" applyBorder="1" applyAlignment="1" applyProtection="1"/>
    <xf numFmtId="0" fontId="9" fillId="5" borderId="1" xfId="0" applyFont="1" applyFill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4" borderId="10" xfId="0" applyFont="1" applyFill="1" applyBorder="1" applyAlignment="1" applyProtection="1">
      <alignment vertical="top" wrapText="1"/>
    </xf>
    <xf numFmtId="0" fontId="10" fillId="0" borderId="21" xfId="10" applyFont="1" applyFill="1" applyBorder="1" applyProtection="1"/>
    <xf numFmtId="0" fontId="10" fillId="0" borderId="1" xfId="10" applyFont="1" applyFill="1" applyBorder="1" applyProtection="1">
      <protection hidden="1"/>
    </xf>
    <xf numFmtId="0" fontId="10" fillId="0" borderId="1" xfId="10" applyFont="1" applyFill="1" applyBorder="1" applyAlignment="1" applyProtection="1">
      <alignment horizontal="center"/>
      <protection hidden="1"/>
    </xf>
    <xf numFmtId="0" fontId="10" fillId="0" borderId="11" xfId="10" applyFont="1" applyFill="1" applyBorder="1" applyProtection="1"/>
    <xf numFmtId="0" fontId="9" fillId="0" borderId="15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vertical="top" wrapText="1"/>
    </xf>
    <xf numFmtId="0" fontId="8" fillId="4" borderId="20" xfId="0" applyFont="1" applyFill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vertical="top" wrapText="1"/>
    </xf>
    <xf numFmtId="0" fontId="5" fillId="0" borderId="21" xfId="10" applyFont="1" applyFill="1" applyBorder="1" applyProtection="1"/>
    <xf numFmtId="0" fontId="10" fillId="0" borderId="7" xfId="10" applyFont="1" applyFill="1" applyBorder="1" applyProtection="1">
      <protection hidden="1"/>
    </xf>
    <xf numFmtId="0" fontId="13" fillId="0" borderId="21" xfId="10" applyFont="1" applyFill="1" applyBorder="1" applyProtection="1"/>
    <xf numFmtId="0" fontId="13" fillId="5" borderId="21" xfId="10" applyFont="1" applyFill="1" applyBorder="1" applyProtection="1"/>
    <xf numFmtId="0" fontId="10" fillId="5" borderId="1" xfId="10" applyFont="1" applyFill="1" applyBorder="1" applyProtection="1">
      <protection hidden="1"/>
    </xf>
    <xf numFmtId="0" fontId="13" fillId="5" borderId="21" xfId="10" applyFont="1" applyFill="1" applyBorder="1" applyAlignment="1" applyProtection="1"/>
    <xf numFmtId="0" fontId="13" fillId="5" borderId="1" xfId="10" applyFont="1" applyFill="1" applyBorder="1" applyAlignment="1" applyProtection="1">
      <alignment horizontal="right"/>
    </xf>
    <xf numFmtId="0" fontId="8" fillId="4" borderId="12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0" fillId="0" borderId="20" xfId="10" applyFont="1" applyFill="1" applyBorder="1" applyProtection="1"/>
    <xf numFmtId="49" fontId="11" fillId="0" borderId="20" xfId="0" applyNumberFormat="1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2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vertical="top" wrapText="1"/>
    </xf>
    <xf numFmtId="0" fontId="8" fillId="4" borderId="11" xfId="0" applyFont="1" applyFill="1" applyBorder="1" applyAlignment="1" applyProtection="1">
      <alignment vertical="top" wrapText="1"/>
    </xf>
    <xf numFmtId="0" fontId="9" fillId="4" borderId="16" xfId="0" applyFont="1" applyFill="1" applyBorder="1" applyAlignment="1" applyProtection="1">
      <alignment horizontal="center" vertical="top" wrapText="1"/>
    </xf>
    <xf numFmtId="0" fontId="9" fillId="0" borderId="21" xfId="0" applyFont="1" applyBorder="1" applyAlignment="1" applyProtection="1">
      <alignment vertical="top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10" fillId="0" borderId="14" xfId="10" applyFont="1" applyFill="1" applyBorder="1" applyProtection="1"/>
    <xf numFmtId="0" fontId="10" fillId="0" borderId="10" xfId="10" applyFont="1" applyFill="1" applyBorder="1" applyAlignment="1" applyProtection="1">
      <alignment horizontal="center"/>
      <protection hidden="1"/>
    </xf>
    <xf numFmtId="0" fontId="10" fillId="0" borderId="0" xfId="10" applyFont="1" applyFill="1" applyBorder="1" applyProtection="1"/>
    <xf numFmtId="0" fontId="10" fillId="0" borderId="0" xfId="10" applyFont="1" applyFill="1" applyBorder="1" applyProtection="1">
      <protection hidden="1"/>
    </xf>
    <xf numFmtId="0" fontId="9" fillId="0" borderId="0" xfId="0" applyFont="1" applyBorder="1" applyAlignment="1" applyProtection="1">
      <alignment vertical="top" wrapText="1"/>
    </xf>
    <xf numFmtId="0" fontId="9" fillId="0" borderId="2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13" fillId="0" borderId="11" xfId="10" applyFont="1" applyFill="1" applyBorder="1" applyAlignment="1" applyProtection="1">
      <alignment horizontal="left"/>
    </xf>
    <xf numFmtId="0" fontId="13" fillId="0" borderId="20" xfId="10" applyFont="1" applyFill="1" applyBorder="1" applyAlignment="1" applyProtection="1">
      <alignment horizontal="left" vertical="justify"/>
    </xf>
    <xf numFmtId="0" fontId="13" fillId="0" borderId="12" xfId="10" applyFont="1" applyFill="1" applyBorder="1" applyAlignment="1" applyProtection="1">
      <alignment horizontal="left"/>
    </xf>
    <xf numFmtId="0" fontId="15" fillId="0" borderId="14" xfId="0" applyFont="1" applyBorder="1" applyAlignment="1" applyProtection="1">
      <alignment horizontal="left" wrapText="1"/>
    </xf>
    <xf numFmtId="0" fontId="15" fillId="0" borderId="10" xfId="0" applyFont="1" applyBorder="1" applyAlignment="1" applyProtection="1">
      <alignment horizontal="left" wrapText="1"/>
    </xf>
    <xf numFmtId="0" fontId="8" fillId="4" borderId="8" xfId="0" applyFont="1" applyFill="1" applyBorder="1" applyAlignment="1" applyProtection="1">
      <alignment vertical="top" wrapText="1"/>
    </xf>
    <xf numFmtId="0" fontId="9" fillId="4" borderId="8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10" applyFont="1" applyFill="1" applyBorder="1" applyAlignment="1" applyProtection="1">
      <alignment horizontal="left"/>
    </xf>
    <xf numFmtId="0" fontId="9" fillId="0" borderId="20" xfId="0" applyFont="1" applyBorder="1" applyAlignment="1" applyProtection="1">
      <alignment vertical="top" wrapText="1"/>
    </xf>
    <xf numFmtId="0" fontId="9" fillId="0" borderId="0" xfId="0" applyFont="1" applyAlignment="1" applyProtection="1">
      <alignment wrapText="1"/>
    </xf>
    <xf numFmtId="0" fontId="9" fillId="0" borderId="20" xfId="0" applyFont="1" applyBorder="1" applyAlignment="1" applyProtection="1">
      <alignment horizontal="left" vertical="top" wrapText="1"/>
    </xf>
    <xf numFmtId="0" fontId="10" fillId="0" borderId="14" xfId="10" applyFont="1" applyFill="1" applyBorder="1" applyAlignment="1" applyProtection="1">
      <alignment horizontal="left"/>
    </xf>
    <xf numFmtId="0" fontId="10" fillId="0" borderId="17" xfId="10" applyFont="1" applyFill="1" applyBorder="1" applyAlignment="1" applyProtection="1">
      <alignment horizontal="left"/>
    </xf>
    <xf numFmtId="0" fontId="5" fillId="0" borderId="21" xfId="10" applyFont="1" applyFill="1" applyBorder="1" applyAlignment="1" applyProtection="1">
      <alignment wrapText="1"/>
    </xf>
    <xf numFmtId="44" fontId="8" fillId="4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 wrapText="1"/>
    </xf>
    <xf numFmtId="0" fontId="10" fillId="0" borderId="8" xfId="10" applyFont="1" applyFill="1" applyBorder="1" applyAlignment="1" applyProtection="1">
      <alignment horizontal="center"/>
    </xf>
    <xf numFmtId="0" fontId="10" fillId="0" borderId="9" xfId="1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top" wrapText="1"/>
    </xf>
    <xf numFmtId="0" fontId="6" fillId="4" borderId="2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10" fillId="0" borderId="21" xfId="10" applyFont="1" applyFill="1" applyBorder="1" applyAlignment="1" applyProtection="1">
      <alignment horizontal="left"/>
    </xf>
    <xf numFmtId="0" fontId="10" fillId="0" borderId="1" xfId="1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8" xfId="3" applyFont="1" applyBorder="1" applyAlignment="1" applyProtection="1">
      <alignment horizontal="left" vertical="top" wrapText="1"/>
    </xf>
    <xf numFmtId="0" fontId="10" fillId="0" borderId="7" xfId="10" applyFont="1" applyFill="1" applyBorder="1" applyAlignment="1" applyProtection="1">
      <alignment horizontal="left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Protection="1"/>
    <xf numFmtId="0" fontId="9" fillId="0" borderId="8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center" vertical="center" wrapText="1"/>
    </xf>
    <xf numFmtId="4" fontId="9" fillId="0" borderId="0" xfId="0" applyNumberFormat="1" applyFont="1" applyBorder="1" applyProtection="1"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top" wrapText="1"/>
      <protection locked="0"/>
    </xf>
    <xf numFmtId="44" fontId="9" fillId="4" borderId="20" xfId="0" applyNumberFormat="1" applyFont="1" applyFill="1" applyBorder="1" applyAlignment="1" applyProtection="1">
      <alignment vertical="top" wrapText="1"/>
    </xf>
    <xf numFmtId="44" fontId="8" fillId="4" borderId="0" xfId="0" applyNumberFormat="1" applyFont="1" applyFill="1" applyBorder="1" applyAlignment="1" applyProtection="1">
      <alignment vertical="center" wrapText="1"/>
    </xf>
    <xf numFmtId="0" fontId="6" fillId="4" borderId="2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11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vertical="top" wrapText="1"/>
    </xf>
    <xf numFmtId="0" fontId="9" fillId="0" borderId="8" xfId="0" applyFont="1" applyBorder="1" applyAlignment="1" applyProtection="1"/>
    <xf numFmtId="0" fontId="10" fillId="0" borderId="8" xfId="10" applyFont="1" applyFill="1" applyBorder="1" applyAlignment="1" applyProtection="1"/>
    <xf numFmtId="0" fontId="9" fillId="0" borderId="9" xfId="0" applyFont="1" applyBorder="1" applyAlignment="1" applyProtection="1"/>
    <xf numFmtId="0" fontId="10" fillId="0" borderId="9" xfId="10" applyFont="1" applyFill="1" applyBorder="1" applyAlignment="1" applyProtection="1"/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13" fillId="5" borderId="21" xfId="10" applyFont="1" applyFill="1" applyBorder="1" applyAlignment="1" applyProtection="1">
      <alignment horizontal="left"/>
    </xf>
    <xf numFmtId="0" fontId="13" fillId="5" borderId="1" xfId="1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/>
    <xf numFmtId="44" fontId="8" fillId="4" borderId="20" xfId="0" applyNumberFormat="1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</xf>
    <xf numFmtId="0" fontId="9" fillId="0" borderId="16" xfId="0" applyFont="1" applyFill="1" applyBorder="1" applyAlignment="1" applyProtection="1">
      <alignment vertical="top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0" fontId="9" fillId="0" borderId="18" xfId="0" applyFont="1" applyFill="1" applyBorder="1" applyAlignment="1" applyProtection="1">
      <alignment vertical="top" wrapText="1"/>
    </xf>
    <xf numFmtId="0" fontId="9" fillId="0" borderId="20" xfId="0" applyFont="1" applyBorder="1" applyAlignment="1" applyProtection="1"/>
    <xf numFmtId="0" fontId="9" fillId="0" borderId="13" xfId="0" applyFont="1" applyBorder="1" applyAlignment="1" applyProtection="1">
      <alignment vertical="top" wrapText="1"/>
    </xf>
    <xf numFmtId="0" fontId="10" fillId="0" borderId="19" xfId="10" applyFont="1" applyFill="1" applyBorder="1" applyAlignment="1" applyProtection="1"/>
    <xf numFmtId="0" fontId="9" fillId="0" borderId="13" xfId="0" applyFont="1" applyFill="1" applyBorder="1" applyAlignment="1" applyProtection="1">
      <alignment vertical="top" wrapText="1"/>
    </xf>
    <xf numFmtId="0" fontId="9" fillId="0" borderId="12" xfId="0" applyFont="1" applyBorder="1" applyAlignment="1" applyProtection="1"/>
    <xf numFmtId="0" fontId="13" fillId="0" borderId="21" xfId="10" applyFont="1" applyFill="1" applyBorder="1" applyAlignment="1" applyProtection="1"/>
    <xf numFmtId="0" fontId="13" fillId="0" borderId="1" xfId="10" applyFont="1" applyFill="1" applyBorder="1" applyAlignment="1" applyProtection="1"/>
    <xf numFmtId="0" fontId="9" fillId="0" borderId="18" xfId="0" applyFont="1" applyBorder="1" applyAlignment="1" applyProtection="1"/>
    <xf numFmtId="0" fontId="9" fillId="0" borderId="0" xfId="0" applyFont="1" applyBorder="1" applyAlignment="1" applyProtection="1"/>
    <xf numFmtId="44" fontId="13" fillId="0" borderId="8" xfId="0" applyNumberFormat="1" applyFont="1" applyBorder="1" applyAlignment="1" applyProtection="1">
      <alignment vertical="top"/>
      <protection locked="0"/>
    </xf>
    <xf numFmtId="44" fontId="13" fillId="0" borderId="9" xfId="0" applyNumberFormat="1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/>
    <xf numFmtId="0" fontId="13" fillId="0" borderId="12" xfId="10" applyFont="1" applyFill="1" applyBorder="1" applyAlignment="1" applyProtection="1">
      <alignment horizontal="left" vertical="justify"/>
    </xf>
    <xf numFmtId="0" fontId="9" fillId="0" borderId="21" xfId="0" applyFont="1" applyFill="1" applyBorder="1" applyAlignment="1" applyProtection="1">
      <alignment vertical="top" wrapText="1"/>
    </xf>
    <xf numFmtId="4" fontId="9" fillId="0" borderId="0" xfId="0" applyNumberFormat="1" applyFont="1" applyFill="1" applyBorder="1" applyAlignment="1" applyProtection="1">
      <alignment wrapText="1"/>
      <protection locked="0"/>
    </xf>
    <xf numFmtId="0" fontId="9" fillId="5" borderId="21" xfId="0" applyFont="1" applyFill="1" applyBorder="1" applyAlignment="1" applyProtection="1">
      <alignment vertical="top" wrapText="1"/>
    </xf>
    <xf numFmtId="0" fontId="9" fillId="5" borderId="1" xfId="0" applyFont="1" applyFill="1" applyBorder="1" applyAlignment="1" applyProtection="1">
      <alignment vertical="top" wrapText="1"/>
    </xf>
    <xf numFmtId="0" fontId="10" fillId="0" borderId="1" xfId="10" applyFont="1" applyFill="1" applyBorder="1" applyAlignment="1" applyProtection="1"/>
    <xf numFmtId="0" fontId="9" fillId="0" borderId="18" xfId="0" applyFont="1" applyBorder="1" applyAlignment="1" applyProtection="1">
      <alignment vertical="top" wrapText="1"/>
    </xf>
    <xf numFmtId="0" fontId="10" fillId="0" borderId="21" xfId="10" applyFont="1" applyFill="1" applyBorder="1" applyAlignment="1" applyProtection="1">
      <alignment vertical="center" wrapText="1"/>
    </xf>
    <xf numFmtId="0" fontId="10" fillId="0" borderId="1" xfId="10" applyFont="1" applyFill="1" applyBorder="1" applyAlignment="1" applyProtection="1">
      <alignment vertical="center" wrapText="1"/>
    </xf>
    <xf numFmtId="0" fontId="9" fillId="0" borderId="19" xfId="0" applyFont="1" applyBorder="1" applyAlignment="1" applyProtection="1"/>
    <xf numFmtId="0" fontId="9" fillId="0" borderId="16" xfId="0" applyFont="1" applyBorder="1" applyAlignment="1" applyProtection="1">
      <alignment vertical="top" wrapText="1"/>
    </xf>
    <xf numFmtId="0" fontId="10" fillId="0" borderId="10" xfId="10" applyFont="1" applyFill="1" applyBorder="1" applyProtection="1">
      <protection hidden="1"/>
    </xf>
    <xf numFmtId="0" fontId="9" fillId="0" borderId="19" xfId="10" applyFont="1" applyFill="1" applyBorder="1" applyAlignment="1" applyProtection="1"/>
    <xf numFmtId="0" fontId="13" fillId="5" borderId="1" xfId="1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Protection="1"/>
    <xf numFmtId="4" fontId="9" fillId="0" borderId="0" xfId="0" applyNumberFormat="1" applyFont="1" applyFill="1" applyBorder="1" applyProtection="1"/>
    <xf numFmtId="44" fontId="9" fillId="0" borderId="1" xfId="16" applyFont="1" applyBorder="1" applyAlignment="1" applyProtection="1">
      <alignment horizontal="center" vertical="top" wrapText="1"/>
      <protection locked="0"/>
    </xf>
    <xf numFmtId="44" fontId="9" fillId="0" borderId="20" xfId="16" applyFont="1" applyBorder="1" applyAlignment="1" applyProtection="1">
      <alignment horizontal="center" vertical="top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</xf>
    <xf numFmtId="0" fontId="10" fillId="0" borderId="7" xfId="10" applyFont="1" applyFill="1" applyBorder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10" fillId="0" borderId="7" xfId="1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44" fontId="8" fillId="4" borderId="20" xfId="0" applyNumberFormat="1" applyFont="1" applyFill="1" applyBorder="1" applyAlignment="1" applyProtection="1">
      <alignment horizontal="center" vertical="top" wrapText="1"/>
      <protection locked="0"/>
    </xf>
    <xf numFmtId="44" fontId="9" fillId="0" borderId="20" xfId="0" applyNumberFormat="1" applyFont="1" applyFill="1" applyBorder="1" applyAlignment="1" applyProtection="1">
      <alignment vertical="center"/>
      <protection locked="0"/>
    </xf>
    <xf numFmtId="44" fontId="9" fillId="0" borderId="20" xfId="0" applyNumberFormat="1" applyFont="1" applyBorder="1" applyAlignment="1" applyProtection="1">
      <alignment vertical="center"/>
      <protection locked="0"/>
    </xf>
    <xf numFmtId="44" fontId="9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20" xfId="3" applyNumberFormat="1" applyFont="1" applyBorder="1" applyAlignment="1" applyProtection="1">
      <alignment horizontal="center" vertical="top" wrapText="1"/>
      <protection locked="0"/>
    </xf>
    <xf numFmtId="44" fontId="8" fillId="4" borderId="20" xfId="0" applyNumberFormat="1" applyFont="1" applyFill="1" applyBorder="1" applyAlignment="1" applyProtection="1">
      <alignment horizontal="center" vertical="top" wrapText="1"/>
    </xf>
    <xf numFmtId="44" fontId="9" fillId="4" borderId="20" xfId="0" applyNumberFormat="1" applyFont="1" applyFill="1" applyBorder="1" applyAlignment="1" applyProtection="1">
      <alignment vertical="top" wrapText="1"/>
      <protection locked="0"/>
    </xf>
    <xf numFmtId="0" fontId="10" fillId="0" borderId="20" xfId="10" applyFont="1" applyFill="1" applyBorder="1" applyProtection="1">
      <protection hidden="1"/>
    </xf>
    <xf numFmtId="0" fontId="10" fillId="0" borderId="0" xfId="10" applyFont="1" applyFill="1" applyProtection="1"/>
    <xf numFmtId="0" fontId="10" fillId="0" borderId="0" xfId="10" applyFont="1" applyFill="1" applyProtection="1">
      <protection hidden="1"/>
    </xf>
    <xf numFmtId="0" fontId="10" fillId="0" borderId="20" xfId="10" applyFont="1" applyFill="1" applyBorder="1" applyAlignment="1" applyProtection="1"/>
    <xf numFmtId="0" fontId="10" fillId="0" borderId="20" xfId="10" applyFont="1" applyFill="1" applyBorder="1" applyAlignment="1" applyProtection="1">
      <alignment horizontal="center"/>
      <protection hidden="1"/>
    </xf>
    <xf numFmtId="0" fontId="10" fillId="0" borderId="21" xfId="10" applyFont="1" applyFill="1" applyBorder="1" applyProtection="1"/>
    <xf numFmtId="0" fontId="10" fillId="0" borderId="1" xfId="10" applyFont="1" applyFill="1" applyBorder="1" applyProtection="1">
      <protection hidden="1"/>
    </xf>
    <xf numFmtId="0" fontId="10" fillId="0" borderId="1" xfId="10" applyFont="1" applyFill="1" applyBorder="1" applyAlignment="1" applyProtection="1">
      <alignment horizontal="center"/>
      <protection hidden="1"/>
    </xf>
    <xf numFmtId="0" fontId="10" fillId="0" borderId="11" xfId="10" applyFont="1" applyFill="1" applyBorder="1" applyProtection="1"/>
    <xf numFmtId="0" fontId="10" fillId="0" borderId="13" xfId="10" quotePrefix="1" applyFont="1" applyFill="1" applyBorder="1" applyProtection="1"/>
    <xf numFmtId="0" fontId="10" fillId="0" borderId="14" xfId="10" quotePrefix="1" applyFont="1" applyFill="1" applyBorder="1" applyProtection="1"/>
    <xf numFmtId="0" fontId="10" fillId="0" borderId="20" xfId="10" applyFont="1" applyFill="1" applyBorder="1" applyProtection="1"/>
    <xf numFmtId="0" fontId="10" fillId="0" borderId="8" xfId="10" applyFont="1" applyFill="1" applyBorder="1" applyProtection="1"/>
    <xf numFmtId="0" fontId="10" fillId="0" borderId="8" xfId="10" applyFont="1" applyFill="1" applyBorder="1" applyProtection="1">
      <protection hidden="1"/>
    </xf>
    <xf numFmtId="0" fontId="10" fillId="0" borderId="1" xfId="10" applyFont="1" applyFill="1" applyBorder="1" applyAlignment="1" applyProtection="1">
      <alignment wrapText="1"/>
    </xf>
    <xf numFmtId="0" fontId="28" fillId="0" borderId="0" xfId="10" applyFont="1" applyFill="1" applyProtection="1"/>
    <xf numFmtId="0" fontId="28" fillId="0" borderId="0" xfId="10" applyFont="1" applyFill="1" applyAlignment="1" applyProtection="1">
      <alignment horizontal="left"/>
    </xf>
    <xf numFmtId="0" fontId="10" fillId="0" borderId="10" xfId="10" applyFont="1" applyFill="1" applyBorder="1" applyAlignment="1" applyProtection="1">
      <alignment horizontal="center"/>
      <protection hidden="1"/>
    </xf>
    <xf numFmtId="0" fontId="10" fillId="0" borderId="20" xfId="10" applyFont="1" applyFill="1" applyBorder="1" applyAlignment="1" applyProtection="1">
      <alignment wrapText="1"/>
    </xf>
    <xf numFmtId="0" fontId="10" fillId="0" borderId="20" xfId="10" applyFont="1" applyFill="1" applyBorder="1" applyAlignment="1" applyProtection="1">
      <alignment horizontal="center" vertical="top"/>
      <protection hidden="1"/>
    </xf>
    <xf numFmtId="0" fontId="9" fillId="0" borderId="1" xfId="3" applyFont="1" applyFill="1" applyBorder="1" applyAlignment="1" applyProtection="1">
      <alignment horizontal="center" vertical="top" wrapText="1"/>
    </xf>
    <xf numFmtId="0" fontId="9" fillId="0" borderId="0" xfId="3" applyFont="1" applyFill="1" applyBorder="1" applyProtection="1">
      <protection locked="0"/>
    </xf>
    <xf numFmtId="4" fontId="9" fillId="0" borderId="0" xfId="3" applyNumberFormat="1" applyFont="1" applyFill="1" applyBorder="1" applyProtection="1">
      <protection locked="0"/>
    </xf>
    <xf numFmtId="0" fontId="9" fillId="0" borderId="0" xfId="3" applyFont="1" applyFill="1" applyBorder="1" applyProtection="1"/>
    <xf numFmtId="0" fontId="9" fillId="0" borderId="0" xfId="3" applyFont="1" applyProtection="1"/>
    <xf numFmtId="0" fontId="9" fillId="0" borderId="0" xfId="3" applyFont="1" applyProtection="1">
      <protection locked="0"/>
    </xf>
    <xf numFmtId="4" fontId="9" fillId="0" borderId="0" xfId="3" applyNumberFormat="1" applyFont="1" applyProtection="1">
      <protection locked="0"/>
    </xf>
    <xf numFmtId="0" fontId="9" fillId="0" borderId="0" xfId="3" applyFont="1" applyAlignment="1" applyProtection="1">
      <alignment horizontal="left" vertical="top" wrapText="1"/>
    </xf>
    <xf numFmtId="0" fontId="29" fillId="0" borderId="0" xfId="3" applyFont="1" applyProtection="1"/>
    <xf numFmtId="0" fontId="9" fillId="0" borderId="0" xfId="3" applyFont="1" applyAlignment="1" applyProtection="1">
      <alignment horizontal="right"/>
    </xf>
    <xf numFmtId="164" fontId="8" fillId="0" borderId="0" xfId="3" applyNumberFormat="1" applyFont="1" applyFill="1" applyBorder="1" applyAlignment="1" applyProtection="1">
      <alignment vertical="top" wrapText="1"/>
      <protection locked="0"/>
    </xf>
    <xf numFmtId="0" fontId="9" fillId="4" borderId="7" xfId="3" applyFont="1" applyFill="1" applyBorder="1" applyAlignment="1" applyProtection="1">
      <alignment horizontal="center" vertical="top" wrapText="1"/>
    </xf>
    <xf numFmtId="0" fontId="8" fillId="4" borderId="21" xfId="3" applyFont="1" applyFill="1" applyBorder="1" applyAlignment="1" applyProtection="1">
      <alignment vertical="top" wrapText="1"/>
    </xf>
    <xf numFmtId="0" fontId="9" fillId="4" borderId="7" xfId="3" applyFont="1" applyFill="1" applyBorder="1" applyAlignment="1" applyProtection="1">
      <alignment vertical="top" wrapText="1"/>
    </xf>
    <xf numFmtId="0" fontId="9" fillId="4" borderId="21" xfId="3" applyFont="1" applyFill="1" applyBorder="1" applyAlignment="1" applyProtection="1">
      <alignment vertical="top" wrapText="1"/>
    </xf>
    <xf numFmtId="0" fontId="10" fillId="0" borderId="21" xfId="10" applyFont="1" applyFill="1" applyBorder="1" applyAlignment="1" applyProtection="1">
      <alignment horizontal="justify" vertical="justify"/>
    </xf>
    <xf numFmtId="0" fontId="9" fillId="4" borderId="20" xfId="3" applyFont="1" applyFill="1" applyBorder="1" applyAlignment="1" applyProtection="1">
      <alignment horizontal="center" vertical="top" wrapText="1"/>
    </xf>
    <xf numFmtId="0" fontId="8" fillId="4" borderId="1" xfId="3" applyFont="1" applyFill="1" applyBorder="1" applyAlignment="1" applyProtection="1">
      <alignment vertical="top" wrapText="1"/>
    </xf>
    <xf numFmtId="0" fontId="9" fillId="4" borderId="1" xfId="3" applyFont="1" applyFill="1" applyBorder="1" applyAlignment="1" applyProtection="1">
      <alignment vertical="top" wrapText="1"/>
    </xf>
    <xf numFmtId="0" fontId="9" fillId="0" borderId="20" xfId="3" applyFont="1" applyBorder="1" applyAlignment="1" applyProtection="1">
      <alignment horizontal="center" vertical="top" wrapText="1"/>
    </xf>
    <xf numFmtId="0" fontId="9" fillId="0" borderId="20" xfId="3" applyFont="1" applyFill="1" applyBorder="1" applyAlignment="1" applyProtection="1">
      <alignment horizontal="center" vertical="top" wrapText="1"/>
    </xf>
    <xf numFmtId="0" fontId="9" fillId="0" borderId="1" xfId="3" applyFont="1" applyBorder="1" applyAlignment="1" applyProtection="1">
      <alignment horizontal="center" vertical="top" wrapText="1"/>
    </xf>
    <xf numFmtId="0" fontId="8" fillId="4" borderId="20" xfId="3" applyFont="1" applyFill="1" applyBorder="1" applyAlignment="1" applyProtection="1">
      <alignment vertical="center" wrapText="1"/>
    </xf>
    <xf numFmtId="0" fontId="7" fillId="0" borderId="0" xfId="3" applyFont="1" applyFill="1" applyBorder="1" applyProtection="1">
      <protection locked="0"/>
    </xf>
    <xf numFmtId="0" fontId="7" fillId="0" borderId="0" xfId="3" applyFont="1" applyFill="1" applyBorder="1" applyProtection="1"/>
    <xf numFmtId="0" fontId="10" fillId="0" borderId="21" xfId="10" applyFont="1" applyFill="1" applyBorder="1" applyAlignment="1" applyProtection="1">
      <alignment wrapText="1"/>
    </xf>
    <xf numFmtId="0" fontId="10" fillId="0" borderId="21" xfId="10" applyFont="1" applyFill="1" applyBorder="1" applyAlignment="1" applyProtection="1">
      <alignment horizontal="left"/>
    </xf>
    <xf numFmtId="0" fontId="10" fillId="0" borderId="1" xfId="10" applyFont="1" applyFill="1" applyBorder="1" applyAlignment="1" applyProtection="1">
      <alignment horizontal="left"/>
    </xf>
    <xf numFmtId="0" fontId="10" fillId="0" borderId="21" xfId="10" applyFont="1" applyFill="1" applyBorder="1" applyAlignment="1" applyProtection="1">
      <alignment horizontal="left" wrapText="1"/>
    </xf>
    <xf numFmtId="0" fontId="10" fillId="0" borderId="1" xfId="10" applyFont="1" applyFill="1" applyBorder="1" applyAlignment="1" applyProtection="1">
      <alignment horizontal="left" wrapText="1"/>
    </xf>
    <xf numFmtId="0" fontId="10" fillId="0" borderId="8" xfId="10" applyFont="1" applyFill="1" applyBorder="1" applyAlignment="1" applyProtection="1"/>
    <xf numFmtId="0" fontId="10" fillId="0" borderId="9" xfId="10" applyFont="1" applyFill="1" applyBorder="1" applyAlignment="1" applyProtection="1"/>
    <xf numFmtId="0" fontId="9" fillId="0" borderId="8" xfId="3" applyFont="1" applyFill="1" applyBorder="1" applyAlignment="1" applyProtection="1">
      <alignment horizontal="left" vertical="top" wrapText="1"/>
    </xf>
    <xf numFmtId="0" fontId="9" fillId="0" borderId="19" xfId="3" applyFont="1" applyFill="1" applyBorder="1" applyAlignment="1" applyProtection="1">
      <alignment horizontal="left" vertical="top" wrapText="1"/>
    </xf>
    <xf numFmtId="0" fontId="6" fillId="0" borderId="0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/>
    </xf>
    <xf numFmtId="0" fontId="8" fillId="4" borderId="20" xfId="3" applyFont="1" applyFill="1" applyBorder="1" applyAlignment="1" applyProtection="1">
      <alignment horizontal="left" vertical="center" wrapText="1"/>
    </xf>
    <xf numFmtId="0" fontId="9" fillId="0" borderId="20" xfId="3" applyFont="1" applyFill="1" applyBorder="1" applyAlignment="1" applyProtection="1">
      <alignment horizontal="left" vertical="top" wrapText="1"/>
    </xf>
    <xf numFmtId="0" fontId="10" fillId="0" borderId="21" xfId="10" applyFont="1" applyFill="1" applyBorder="1" applyAlignment="1" applyProtection="1"/>
    <xf numFmtId="0" fontId="10" fillId="0" borderId="19" xfId="10" applyFont="1" applyFill="1" applyBorder="1" applyAlignment="1" applyProtection="1"/>
    <xf numFmtId="0" fontId="10" fillId="0" borderId="21" xfId="10" applyFont="1" applyFill="1" applyBorder="1" applyAlignment="1" applyProtection="1">
      <alignment vertical="top" wrapText="1"/>
    </xf>
    <xf numFmtId="0" fontId="10" fillId="0" borderId="1" xfId="10" applyFont="1" applyFill="1" applyBorder="1" applyAlignment="1" applyProtection="1">
      <alignment vertical="top" wrapText="1"/>
    </xf>
    <xf numFmtId="0" fontId="10" fillId="0" borderId="12" xfId="10" applyFont="1" applyFill="1" applyBorder="1" applyAlignment="1" applyProtection="1">
      <alignment vertical="center"/>
      <protection hidden="1"/>
    </xf>
    <xf numFmtId="0" fontId="10" fillId="0" borderId="18" xfId="10" applyFont="1" applyFill="1" applyBorder="1" applyAlignment="1" applyProtection="1">
      <alignment vertical="center"/>
      <protection hidden="1"/>
    </xf>
    <xf numFmtId="0" fontId="10" fillId="0" borderId="10" xfId="10" applyFont="1" applyFill="1" applyBorder="1" applyAlignment="1" applyProtection="1">
      <alignment vertical="center"/>
      <protection hidden="1"/>
    </xf>
    <xf numFmtId="0" fontId="6" fillId="4" borderId="21" xfId="3" applyFont="1" applyFill="1" applyBorder="1" applyAlignment="1" applyProtection="1">
      <alignment vertical="center" wrapText="1"/>
    </xf>
    <xf numFmtId="0" fontId="6" fillId="4" borderId="1" xfId="3" applyFont="1" applyFill="1" applyBorder="1" applyAlignment="1" applyProtection="1">
      <alignment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8" xfId="3" applyFont="1" applyBorder="1" applyAlignment="1" applyProtection="1">
      <alignment vertical="top" wrapText="1"/>
    </xf>
    <xf numFmtId="0" fontId="9" fillId="0" borderId="8" xfId="3" applyFont="1" applyFill="1" applyBorder="1" applyAlignment="1" applyProtection="1">
      <alignment vertical="top" wrapText="1"/>
    </xf>
    <xf numFmtId="0" fontId="9" fillId="0" borderId="19" xfId="3" applyFont="1" applyBorder="1" applyAlignment="1" applyProtection="1">
      <alignment vertical="top" wrapText="1"/>
    </xf>
    <xf numFmtId="0" fontId="9" fillId="0" borderId="13" xfId="3" applyFont="1" applyBorder="1" applyAlignment="1" applyProtection="1">
      <alignment vertical="top" wrapText="1"/>
    </xf>
    <xf numFmtId="0" fontId="9" fillId="0" borderId="13" xfId="3" applyFont="1" applyFill="1" applyBorder="1" applyAlignment="1" applyProtection="1">
      <alignment vertical="top" wrapText="1"/>
    </xf>
    <xf numFmtId="0" fontId="9" fillId="0" borderId="20" xfId="3" applyFont="1" applyFill="1" applyBorder="1" applyAlignment="1" applyProtection="1">
      <alignment vertical="top" wrapText="1"/>
    </xf>
    <xf numFmtId="0" fontId="9" fillId="5" borderId="20" xfId="3" applyFont="1" applyFill="1" applyBorder="1" applyAlignment="1" applyProtection="1">
      <alignment vertical="top" wrapText="1"/>
    </xf>
    <xf numFmtId="0" fontId="9" fillId="0" borderId="8" xfId="3" applyFont="1" applyBorder="1" applyAlignment="1" applyProtection="1"/>
    <xf numFmtId="0" fontId="9" fillId="0" borderId="19" xfId="3" applyFont="1" applyBorder="1" applyAlignment="1" applyProtection="1"/>
    <xf numFmtId="0" fontId="9" fillId="0" borderId="9" xfId="3" applyFont="1" applyBorder="1" applyAlignment="1" applyProtection="1"/>
    <xf numFmtId="0" fontId="10" fillId="0" borderId="1" xfId="10" applyFont="1" applyFill="1" applyBorder="1" applyAlignment="1" applyProtection="1">
      <alignment vertical="justify" wrapText="1"/>
    </xf>
    <xf numFmtId="0" fontId="8" fillId="0" borderId="0" xfId="3" applyFont="1" applyAlignment="1" applyProtection="1">
      <alignment vertical="top" wrapText="1"/>
    </xf>
    <xf numFmtId="0" fontId="10" fillId="0" borderId="7" xfId="10" applyFont="1" applyFill="1" applyBorder="1" applyAlignment="1" applyProtection="1">
      <alignment horizontal="center"/>
      <protection hidden="1"/>
    </xf>
    <xf numFmtId="0" fontId="9" fillId="4" borderId="20" xfId="3" applyFont="1" applyFill="1" applyBorder="1" applyAlignment="1" applyProtection="1">
      <alignment horizontal="center" vertical="top" wrapText="1"/>
      <protection locked="0"/>
    </xf>
    <xf numFmtId="4" fontId="7" fillId="0" borderId="0" xfId="3" applyNumberFormat="1" applyFont="1" applyFill="1" applyBorder="1" applyProtection="1"/>
    <xf numFmtId="4" fontId="9" fillId="0" borderId="0" xfId="3" applyNumberFormat="1" applyFont="1" applyFill="1" applyBorder="1" applyProtection="1"/>
    <xf numFmtId="164" fontId="8" fillId="0" borderId="13" xfId="3" applyNumberFormat="1" applyFont="1" applyFill="1" applyBorder="1" applyAlignment="1" applyProtection="1">
      <alignment vertical="top" wrapText="1"/>
    </xf>
    <xf numFmtId="4" fontId="8" fillId="0" borderId="0" xfId="3" applyNumberFormat="1" applyFont="1" applyFill="1" applyBorder="1" applyAlignment="1" applyProtection="1">
      <alignment vertical="top" wrapText="1"/>
    </xf>
    <xf numFmtId="4" fontId="9" fillId="0" borderId="0" xfId="3" applyNumberFormat="1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31" fillId="4" borderId="21" xfId="0" applyFont="1" applyFill="1" applyBorder="1" applyAlignment="1" applyProtection="1">
      <alignment vertical="center" wrapText="1"/>
    </xf>
    <xf numFmtId="44" fontId="9" fillId="0" borderId="1" xfId="17" applyFont="1" applyBorder="1" applyAlignment="1" applyProtection="1">
      <alignment horizontal="center" vertical="top" wrapText="1"/>
      <protection locked="0"/>
    </xf>
    <xf numFmtId="44" fontId="9" fillId="0" borderId="20" xfId="17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49" fontId="11" fillId="0" borderId="2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2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wrapText="1"/>
    </xf>
    <xf numFmtId="44" fontId="9" fillId="0" borderId="20" xfId="17" applyFont="1" applyBorder="1" applyAlignment="1" applyProtection="1">
      <alignment horizontal="center" wrapText="1"/>
      <protection locked="0"/>
    </xf>
    <xf numFmtId="44" fontId="9" fillId="0" borderId="9" xfId="17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44" fontId="35" fillId="0" borderId="0" xfId="11" applyFont="1"/>
    <xf numFmtId="44" fontId="35" fillId="0" borderId="20" xfId="17" applyFont="1" applyBorder="1"/>
    <xf numFmtId="44" fontId="9" fillId="0" borderId="1" xfId="17" applyFont="1" applyFill="1" applyBorder="1" applyAlignment="1" applyProtection="1">
      <alignment horizontal="center" vertical="top" wrapText="1"/>
      <protection locked="0"/>
    </xf>
    <xf numFmtId="44" fontId="9" fillId="0" borderId="20" xfId="17" applyFont="1" applyFill="1" applyBorder="1" applyAlignment="1" applyProtection="1">
      <alignment horizontal="center" vertical="top" wrapText="1"/>
      <protection locked="0"/>
    </xf>
    <xf numFmtId="44" fontId="9" fillId="0" borderId="20" xfId="3" applyNumberFormat="1" applyFont="1" applyBorder="1" applyAlignment="1" applyProtection="1">
      <alignment vertical="center"/>
      <protection locked="0"/>
    </xf>
    <xf numFmtId="0" fontId="9" fillId="0" borderId="20" xfId="0" applyFont="1" applyFill="1" applyBorder="1" applyProtection="1"/>
    <xf numFmtId="0" fontId="35" fillId="0" borderId="20" xfId="0" applyFont="1" applyFill="1" applyBorder="1"/>
    <xf numFmtId="0" fontId="2" fillId="0" borderId="9" xfId="0" applyFont="1" applyBorder="1" applyProtection="1"/>
    <xf numFmtId="0" fontId="9" fillId="0" borderId="20" xfId="0" applyFont="1" applyFill="1" applyBorder="1" applyAlignment="1" applyProtection="1">
      <alignment horizontal="center" vertical="center"/>
      <protection locked="0"/>
    </xf>
    <xf numFmtId="3" fontId="9" fillId="0" borderId="20" xfId="3" applyNumberFormat="1" applyFont="1" applyFill="1" applyBorder="1" applyAlignment="1" applyProtection="1">
      <alignment horizontal="center" vertical="top" wrapText="1"/>
      <protection locked="0"/>
    </xf>
    <xf numFmtId="0" fontId="34" fillId="0" borderId="0" xfId="10" applyFont="1" applyFill="1" applyProtection="1"/>
    <xf numFmtId="0" fontId="9" fillId="0" borderId="9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0" fontId="35" fillId="0" borderId="0" xfId="0" applyFont="1" applyFill="1" applyAlignment="1">
      <alignment wrapText="1"/>
    </xf>
    <xf numFmtId="0" fontId="36" fillId="0" borderId="0" xfId="0" applyFont="1" applyFill="1" applyAlignment="1" applyProtection="1">
      <alignment horizontal="left"/>
    </xf>
    <xf numFmtId="0" fontId="36" fillId="0" borderId="0" xfId="3" applyFont="1" applyFill="1" applyAlignment="1" applyProtection="1">
      <alignment horizontal="left"/>
    </xf>
    <xf numFmtId="0" fontId="35" fillId="0" borderId="0" xfId="0" applyFont="1" applyFill="1" applyBorder="1" applyProtection="1"/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8" fillId="4" borderId="21" xfId="3" applyFont="1" applyFill="1" applyBorder="1" applyAlignment="1" applyProtection="1">
      <alignment horizontal="center" vertical="center" wrapText="1"/>
    </xf>
    <xf numFmtId="0" fontId="8" fillId="4" borderId="1" xfId="3" applyFont="1" applyFill="1" applyBorder="1" applyAlignment="1" applyProtection="1">
      <alignment horizontal="center" vertical="center" wrapText="1"/>
    </xf>
    <xf numFmtId="0" fontId="10" fillId="0" borderId="21" xfId="10" applyFont="1" applyFill="1" applyBorder="1" applyAlignment="1" applyProtection="1">
      <alignment horizontal="justify" vertical="justify" wrapText="1"/>
    </xf>
    <xf numFmtId="0" fontId="10" fillId="0" borderId="1" xfId="10" applyFont="1" applyFill="1" applyBorder="1" applyAlignment="1" applyProtection="1">
      <alignment horizontal="justify" vertical="justify" wrapText="1"/>
    </xf>
    <xf numFmtId="0" fontId="10" fillId="0" borderId="21" xfId="1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18">
    <cellStyle name="Dobro" xfId="1" builtinId="26"/>
    <cellStyle name="Navadno" xfId="0" builtinId="0"/>
    <cellStyle name="Navadno 2" xfId="2"/>
    <cellStyle name="Navadno 2 2" xfId="3"/>
    <cellStyle name="Navadno 3" xfId="4"/>
    <cellStyle name="Navadno 3 2" xfId="5"/>
    <cellStyle name="Navadno 4" xfId="6"/>
    <cellStyle name="Navadno 4 2" xfId="7"/>
    <cellStyle name="Navadno 4 2 2" xfId="13"/>
    <cellStyle name="Navadno 4 3" xfId="8"/>
    <cellStyle name="Navadno 4 3 2" xfId="14"/>
    <cellStyle name="Navadno 4 4" xfId="9"/>
    <cellStyle name="Navadno 4 4 2" xfId="15"/>
    <cellStyle name="Navadno 4 5" xfId="12"/>
    <cellStyle name="Navadno_IPiOdu-Obr3A" xfId="10"/>
    <cellStyle name="Valuta" xfId="11" builtinId="4"/>
    <cellStyle name="Valuta 2" xfId="16"/>
    <cellStyle name="Valuta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peev\AppData\Local\Microsoft\Windows\INetCache\Content.Outlook\14PY75LK\KopijaCenik%20solnin%20in%20prispevkov%20za%201%20in%202%20stopnjo%20v%20s%20l%202017-2018-posl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AGRFT"/>
      <sheetName val="ALUO"/>
      <sheetName val="BF"/>
      <sheetName val="EF"/>
      <sheetName val="FA"/>
      <sheetName val="FDV"/>
      <sheetName val="FE"/>
      <sheetName val="FFA"/>
      <sheetName val="FGG"/>
      <sheetName val="FKKT"/>
      <sheetName val="FMF"/>
      <sheetName val="FPP"/>
      <sheetName val="FRI"/>
      <sheetName val="FSD"/>
      <sheetName val="FS"/>
      <sheetName val="FŠ"/>
      <sheetName val="FU"/>
      <sheetName val="FF"/>
      <sheetName val="MF"/>
      <sheetName val="NTF"/>
      <sheetName val="PEF"/>
      <sheetName val="PF"/>
      <sheetName val="TEOF"/>
      <sheetName val="VF"/>
      <sheetName val="ZF"/>
      <sheetName val="spremembe"/>
      <sheetName val="povp.šolnina po skupinah"/>
      <sheetName val="šoln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D7">
            <v>3</v>
          </cell>
          <cell r="E7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2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12" customWidth="1"/>
    <col min="8" max="8" width="13" style="326" customWidth="1"/>
    <col min="9" max="9" width="9.140625" style="312" customWidth="1"/>
    <col min="10" max="16384" width="9.140625" style="312"/>
  </cols>
  <sheetData>
    <row r="1" spans="1:8" s="311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0"/>
      <c r="H1" s="325"/>
    </row>
    <row r="2" spans="1:8" s="311" customFormat="1" ht="20.100000000000001" customHeight="1" x14ac:dyDescent="0.35">
      <c r="A2" s="416"/>
      <c r="B2" s="417"/>
      <c r="C2" s="417"/>
      <c r="D2" s="417"/>
      <c r="E2" s="417"/>
      <c r="F2" s="417"/>
      <c r="G2" s="320"/>
      <c r="H2" s="325"/>
    </row>
    <row r="3" spans="1:8" s="311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0"/>
      <c r="H3" s="325"/>
    </row>
    <row r="4" spans="1:8" s="311" customFormat="1" ht="20.100000000000001" customHeight="1" x14ac:dyDescent="0.35">
      <c r="A4" s="416"/>
      <c r="B4" s="417"/>
      <c r="C4" s="417"/>
      <c r="D4" s="417"/>
      <c r="E4" s="417"/>
      <c r="F4" s="87"/>
      <c r="G4" s="320"/>
      <c r="H4" s="325"/>
    </row>
    <row r="5" spans="1:8" ht="72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287" t="s">
        <v>628</v>
      </c>
      <c r="G5" s="322"/>
      <c r="H5" s="196"/>
    </row>
    <row r="6" spans="1:8" ht="37.9" customHeight="1" x14ac:dyDescent="0.25">
      <c r="A6" s="426" t="s">
        <v>0</v>
      </c>
      <c r="B6" s="427"/>
      <c r="C6" s="332" t="s">
        <v>29</v>
      </c>
      <c r="D6" s="441"/>
      <c r="E6" s="441"/>
      <c r="F6" s="235"/>
      <c r="G6" s="322"/>
      <c r="H6" s="196"/>
    </row>
    <row r="7" spans="1:8" x14ac:dyDescent="0.25">
      <c r="A7" s="414"/>
      <c r="B7" s="414" t="s">
        <v>27</v>
      </c>
      <c r="C7" s="411" t="s">
        <v>299</v>
      </c>
      <c r="D7" s="425">
        <v>3</v>
      </c>
      <c r="E7" s="330">
        <v>15000</v>
      </c>
      <c r="F7" s="74">
        <f>D7*E7</f>
        <v>45000</v>
      </c>
      <c r="G7" s="322"/>
      <c r="H7" s="442"/>
    </row>
    <row r="8" spans="1:8" x14ac:dyDescent="0.25">
      <c r="A8" s="415"/>
      <c r="B8" s="415"/>
      <c r="C8" s="411" t="s">
        <v>298</v>
      </c>
      <c r="D8" s="425">
        <v>3</v>
      </c>
      <c r="E8" s="330">
        <v>11000</v>
      </c>
      <c r="F8" s="74">
        <f>D8*E8</f>
        <v>33000</v>
      </c>
      <c r="G8" s="322"/>
      <c r="H8" s="442"/>
    </row>
    <row r="9" spans="1:8" ht="38.25" customHeight="1" x14ac:dyDescent="0.25">
      <c r="A9" s="333"/>
      <c r="B9" s="334"/>
      <c r="C9" s="335" t="s">
        <v>31</v>
      </c>
      <c r="D9" s="336"/>
      <c r="E9" s="444"/>
      <c r="F9" s="289"/>
      <c r="G9" s="322"/>
      <c r="H9" s="442"/>
    </row>
    <row r="10" spans="1:8" s="314" customFormat="1" x14ac:dyDescent="0.25">
      <c r="A10" s="412"/>
      <c r="B10" s="438"/>
      <c r="C10" s="411" t="s">
        <v>298</v>
      </c>
      <c r="D10" s="425">
        <v>2</v>
      </c>
      <c r="E10" s="330">
        <v>11000</v>
      </c>
      <c r="F10" s="74">
        <f>D10*E10</f>
        <v>22000</v>
      </c>
      <c r="G10" s="323"/>
      <c r="H10" s="442"/>
    </row>
    <row r="11" spans="1:8" s="314" customFormat="1" x14ac:dyDescent="0.25">
      <c r="A11" s="413"/>
      <c r="B11" s="439"/>
      <c r="C11" s="411" t="s">
        <v>299</v>
      </c>
      <c r="D11" s="425">
        <v>2</v>
      </c>
      <c r="E11" s="330">
        <v>15000</v>
      </c>
      <c r="F11" s="74">
        <f t="shared" ref="F11:F13" si="0">D11*E11</f>
        <v>30000</v>
      </c>
      <c r="G11" s="323"/>
      <c r="H11" s="442"/>
    </row>
    <row r="12" spans="1:8" s="314" customFormat="1" x14ac:dyDescent="0.25">
      <c r="A12" s="413"/>
      <c r="B12" s="439"/>
      <c r="C12" s="411" t="s">
        <v>300</v>
      </c>
      <c r="D12" s="425">
        <v>2</v>
      </c>
      <c r="E12" s="330">
        <v>15000</v>
      </c>
      <c r="F12" s="74">
        <f t="shared" si="0"/>
        <v>30000</v>
      </c>
      <c r="G12" s="323"/>
      <c r="H12" s="442"/>
    </row>
    <row r="13" spans="1:8" s="314" customFormat="1" x14ac:dyDescent="0.25">
      <c r="A13" s="413"/>
      <c r="B13" s="439"/>
      <c r="C13" s="411" t="s">
        <v>301</v>
      </c>
      <c r="D13" s="425">
        <v>2</v>
      </c>
      <c r="E13" s="330">
        <v>15000</v>
      </c>
      <c r="F13" s="74">
        <f t="shared" si="0"/>
        <v>30000</v>
      </c>
      <c r="G13" s="323"/>
      <c r="H13" s="442"/>
    </row>
    <row r="14" spans="1:8" ht="39" customHeight="1" x14ac:dyDescent="0.25">
      <c r="A14" s="333"/>
      <c r="B14" s="334"/>
      <c r="C14" s="335" t="s">
        <v>32</v>
      </c>
      <c r="D14" s="336"/>
      <c r="E14" s="336"/>
      <c r="F14" s="289"/>
      <c r="G14" s="322"/>
      <c r="H14" s="442"/>
    </row>
    <row r="15" spans="1:8" s="314" customFormat="1" x14ac:dyDescent="0.25">
      <c r="A15" s="337"/>
      <c r="B15" s="337"/>
      <c r="C15" s="561" t="s">
        <v>657</v>
      </c>
      <c r="D15" s="562"/>
      <c r="E15" s="562"/>
      <c r="F15" s="149">
        <v>1600</v>
      </c>
      <c r="G15" s="496"/>
      <c r="H15" s="326"/>
    </row>
    <row r="16" spans="1:8" x14ac:dyDescent="0.25">
      <c r="G16" s="322"/>
    </row>
    <row r="17" spans="1:8" s="314" customFormat="1" ht="35.25" customHeight="1" x14ac:dyDescent="0.25">
      <c r="A17" s="333"/>
      <c r="B17" s="341"/>
      <c r="C17" s="379" t="s">
        <v>188</v>
      </c>
      <c r="D17" s="380"/>
      <c r="E17" s="380"/>
      <c r="F17" s="236"/>
      <c r="G17" s="323"/>
      <c r="H17" s="326"/>
    </row>
    <row r="18" spans="1:8" s="314" customFormat="1" x14ac:dyDescent="0.25">
      <c r="A18" s="337"/>
      <c r="B18" s="503"/>
      <c r="C18" s="573" t="s">
        <v>140</v>
      </c>
      <c r="D18" s="595"/>
      <c r="E18" s="522"/>
      <c r="F18" s="260">
        <v>8</v>
      </c>
      <c r="G18" s="496"/>
      <c r="H18" s="326"/>
    </row>
    <row r="19" spans="1:8" x14ac:dyDescent="0.25">
      <c r="G19" s="322"/>
    </row>
    <row r="20" spans="1:8" x14ac:dyDescent="0.25">
      <c r="G20" s="322"/>
    </row>
    <row r="21" spans="1:8" x14ac:dyDescent="0.25">
      <c r="G21" s="322"/>
    </row>
    <row r="22" spans="1:8" x14ac:dyDescent="0.25">
      <c r="G22" s="322"/>
    </row>
    <row r="23" spans="1:8" ht="36.75" customHeight="1" x14ac:dyDescent="0.25">
      <c r="A23" s="403"/>
      <c r="B23" s="403"/>
      <c r="C23" s="403"/>
      <c r="D23" s="403"/>
      <c r="E23" s="403"/>
      <c r="F23" s="403"/>
      <c r="G23" s="322"/>
    </row>
    <row r="24" spans="1:8" x14ac:dyDescent="0.25">
      <c r="D24" s="517" t="s">
        <v>284</v>
      </c>
      <c r="G24" s="322"/>
    </row>
    <row r="25" spans="1:8" x14ac:dyDescent="0.25">
      <c r="D25" s="517" t="s">
        <v>285</v>
      </c>
      <c r="G25" s="322"/>
    </row>
    <row r="28" spans="1:8" x14ac:dyDescent="0.25">
      <c r="B28" s="322"/>
    </row>
    <row r="29" spans="1:8" s="314" customFormat="1" x14ac:dyDescent="0.25">
      <c r="A29" s="410"/>
      <c r="B29" s="410"/>
      <c r="C29" s="410"/>
      <c r="D29" s="410"/>
      <c r="E29" s="410"/>
      <c r="F29" s="410"/>
      <c r="H29" s="326"/>
    </row>
    <row r="30" spans="1:8" s="314" customFormat="1" ht="39" customHeight="1" x14ac:dyDescent="0.25">
      <c r="A30" s="409"/>
      <c r="B30" s="409"/>
      <c r="C30" s="409"/>
      <c r="D30" s="409"/>
      <c r="E30" s="409"/>
      <c r="F30" s="409"/>
      <c r="H30" s="326"/>
    </row>
    <row r="32" spans="1:8" ht="54" customHeight="1" x14ac:dyDescent="0.25">
      <c r="A32" s="409"/>
      <c r="B32" s="410"/>
      <c r="C32" s="410"/>
      <c r="D32" s="410"/>
      <c r="E32" s="410"/>
      <c r="F32" s="410"/>
    </row>
  </sheetData>
  <sheetProtection sheet="1" objects="1" scenarios="1"/>
  <customSheetViews>
    <customSheetView guid="{839003FA-3055-4E28-826D-0A2EF77DACBD}" scale="70" showPageBreaks="1" fitToPage="1" printArea="1" view="pageBreakPreview" topLeftCell="A4">
      <selection activeCell="C21" sqref="C21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5:B5"/>
    <mergeCell ref="A1:F1"/>
  </mergeCells>
  <phoneticPr fontId="3" type="noConversion"/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6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9" width="9.140625" style="314" customWidth="1"/>
    <col min="10" max="10" width="0" style="314" hidden="1" customWidth="1"/>
    <col min="11" max="16384" width="9.140625" style="314"/>
  </cols>
  <sheetData>
    <row r="1" spans="1:6" s="315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6" s="315" customFormat="1" ht="20.100000000000001" customHeight="1" x14ac:dyDescent="0.35">
      <c r="A2" s="610"/>
      <c r="B2" s="417"/>
      <c r="C2" s="417"/>
      <c r="D2" s="417"/>
      <c r="E2" s="417"/>
      <c r="F2" s="417"/>
    </row>
    <row r="3" spans="1:6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</row>
    <row r="4" spans="1:6" s="315" customFormat="1" ht="20.100000000000001" customHeight="1" x14ac:dyDescent="0.35">
      <c r="A4" s="610"/>
      <c r="B4" s="417"/>
      <c r="C4" s="417"/>
      <c r="D4" s="417"/>
      <c r="E4" s="417"/>
      <c r="F4" s="331"/>
    </row>
    <row r="5" spans="1:6" ht="79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</row>
    <row r="6" spans="1:6" ht="37.9" customHeight="1" x14ac:dyDescent="0.25">
      <c r="A6" s="603" t="s">
        <v>9</v>
      </c>
      <c r="B6" s="448"/>
      <c r="C6" s="118" t="s">
        <v>29</v>
      </c>
      <c r="D6" s="449"/>
      <c r="E6" s="449"/>
      <c r="F6" s="207"/>
    </row>
    <row r="7" spans="1:6" x14ac:dyDescent="0.25">
      <c r="A7" s="370"/>
      <c r="B7" s="370" t="s">
        <v>26</v>
      </c>
      <c r="C7" s="370" t="s">
        <v>505</v>
      </c>
      <c r="D7" s="355">
        <v>3</v>
      </c>
      <c r="E7" s="604">
        <v>8000</v>
      </c>
      <c r="F7" s="321">
        <f>D7*E7</f>
        <v>24000</v>
      </c>
    </row>
    <row r="8" spans="1:6" x14ac:dyDescent="0.25">
      <c r="A8" s="377"/>
      <c r="B8" s="377"/>
      <c r="C8" s="370" t="s">
        <v>506</v>
      </c>
      <c r="D8" s="355">
        <v>3</v>
      </c>
      <c r="E8" s="604">
        <v>8000</v>
      </c>
      <c r="F8" s="321">
        <f t="shared" ref="F8:F15" si="0">D8*E8</f>
        <v>24000</v>
      </c>
    </row>
    <row r="9" spans="1:6" x14ac:dyDescent="0.25">
      <c r="A9" s="377"/>
      <c r="B9" s="370" t="s">
        <v>27</v>
      </c>
      <c r="C9" s="370" t="s">
        <v>355</v>
      </c>
      <c r="D9" s="425">
        <v>3</v>
      </c>
      <c r="E9" s="605">
        <v>11000</v>
      </c>
      <c r="F9" s="321">
        <f t="shared" si="0"/>
        <v>33000</v>
      </c>
    </row>
    <row r="10" spans="1:6" x14ac:dyDescent="0.25">
      <c r="A10" s="377"/>
      <c r="B10" s="377"/>
      <c r="C10" s="370" t="s">
        <v>354</v>
      </c>
      <c r="D10" s="425">
        <v>3</v>
      </c>
      <c r="E10" s="605">
        <v>11000</v>
      </c>
      <c r="F10" s="321">
        <f t="shared" si="0"/>
        <v>33000</v>
      </c>
    </row>
    <row r="11" spans="1:6" ht="17.45" customHeight="1" x14ac:dyDescent="0.25">
      <c r="A11" s="377"/>
      <c r="B11" s="378"/>
      <c r="C11" s="450" t="s">
        <v>507</v>
      </c>
      <c r="D11" s="425">
        <v>3</v>
      </c>
      <c r="E11" s="605">
        <v>11000</v>
      </c>
      <c r="F11" s="321">
        <f t="shared" si="0"/>
        <v>33000</v>
      </c>
    </row>
    <row r="12" spans="1:6" ht="36.75" customHeight="1" x14ac:dyDescent="0.25">
      <c r="A12" s="333"/>
      <c r="B12" s="347"/>
      <c r="C12" s="335" t="s">
        <v>31</v>
      </c>
      <c r="D12" s="336"/>
      <c r="E12" s="444"/>
      <c r="F12" s="445"/>
    </row>
    <row r="13" spans="1:6" x14ac:dyDescent="0.25">
      <c r="A13" s="377"/>
      <c r="B13" s="377"/>
      <c r="C13" s="370" t="s">
        <v>354</v>
      </c>
      <c r="D13" s="355">
        <v>2</v>
      </c>
      <c r="E13" s="604">
        <v>11000</v>
      </c>
      <c r="F13" s="321">
        <f t="shared" si="0"/>
        <v>22000</v>
      </c>
    </row>
    <row r="14" spans="1:6" x14ac:dyDescent="0.25">
      <c r="A14" s="377"/>
      <c r="B14" s="377"/>
      <c r="C14" s="370" t="s">
        <v>355</v>
      </c>
      <c r="D14" s="425">
        <v>2</v>
      </c>
      <c r="E14" s="605">
        <v>11000</v>
      </c>
      <c r="F14" s="321">
        <f t="shared" si="0"/>
        <v>22000</v>
      </c>
    </row>
    <row r="15" spans="1:6" x14ac:dyDescent="0.25">
      <c r="A15" s="377"/>
      <c r="B15" s="377"/>
      <c r="C15" s="370" t="s">
        <v>356</v>
      </c>
      <c r="D15" s="425">
        <v>2</v>
      </c>
      <c r="E15" s="605">
        <v>11000</v>
      </c>
      <c r="F15" s="321">
        <f t="shared" si="0"/>
        <v>22000</v>
      </c>
    </row>
    <row r="16" spans="1:6" x14ac:dyDescent="0.25">
      <c r="A16" s="377"/>
      <c r="B16" s="377"/>
      <c r="C16" s="370" t="s">
        <v>357</v>
      </c>
      <c r="D16" s="355">
        <v>2</v>
      </c>
      <c r="E16" s="604">
        <v>11000</v>
      </c>
      <c r="F16" s="321">
        <f>D16*E16</f>
        <v>22000</v>
      </c>
    </row>
    <row r="17" spans="1:7" ht="21.75" customHeight="1" x14ac:dyDescent="0.25">
      <c r="A17" s="377"/>
      <c r="B17" s="377"/>
      <c r="C17" s="609" t="s">
        <v>648</v>
      </c>
      <c r="D17" s="623">
        <v>2</v>
      </c>
      <c r="E17" s="617">
        <v>11000</v>
      </c>
      <c r="F17" s="149">
        <f>D17*E17</f>
        <v>22000</v>
      </c>
    </row>
    <row r="18" spans="1:7" x14ac:dyDescent="0.25">
      <c r="A18" s="333"/>
      <c r="B18" s="334"/>
      <c r="C18" s="335" t="s">
        <v>32</v>
      </c>
      <c r="D18" s="336"/>
      <c r="E18" s="336"/>
      <c r="F18" s="313"/>
    </row>
    <row r="19" spans="1:7" ht="35.25" customHeight="1" x14ac:dyDescent="0.25">
      <c r="F19" s="52"/>
      <c r="G19" s="54"/>
    </row>
    <row r="20" spans="1:7" ht="36" x14ac:dyDescent="0.25">
      <c r="A20" s="119"/>
      <c r="B20" s="120"/>
      <c r="C20" s="342" t="s">
        <v>188</v>
      </c>
      <c r="D20" s="343"/>
      <c r="E20" s="343"/>
      <c r="F20" s="53"/>
    </row>
    <row r="21" spans="1:7" ht="28.5" customHeight="1" x14ac:dyDescent="0.25">
      <c r="A21" s="453"/>
      <c r="B21" s="474"/>
      <c r="C21" s="231" t="s">
        <v>161</v>
      </c>
      <c r="D21" s="564"/>
      <c r="E21" s="564"/>
      <c r="F21" s="77">
        <v>3</v>
      </c>
    </row>
    <row r="22" spans="1:7" ht="40.5" customHeight="1" x14ac:dyDescent="0.25">
      <c r="A22" s="491"/>
      <c r="B22" s="477"/>
      <c r="C22" s="232" t="s">
        <v>579</v>
      </c>
      <c r="D22" s="209"/>
      <c r="E22" s="209"/>
      <c r="F22" s="77">
        <v>10</v>
      </c>
    </row>
    <row r="23" spans="1:7" ht="41.25" customHeight="1" x14ac:dyDescent="0.25">
      <c r="A23" s="234"/>
      <c r="B23" s="233"/>
      <c r="C23" s="232" t="s">
        <v>580</v>
      </c>
      <c r="D23" s="209"/>
      <c r="E23" s="209"/>
      <c r="F23" s="77">
        <v>178.8</v>
      </c>
    </row>
    <row r="24" spans="1:7" s="312" customFormat="1" x14ac:dyDescent="0.25">
      <c r="A24" s="322"/>
      <c r="B24" s="516"/>
      <c r="C24" s="516"/>
      <c r="D24" s="517"/>
      <c r="E24" s="517"/>
      <c r="F24" s="340"/>
    </row>
    <row r="26" spans="1:7" ht="36.75" customHeight="1" x14ac:dyDescent="0.25"/>
    <row r="27" spans="1:7" s="312" customFormat="1" x14ac:dyDescent="0.25">
      <c r="A27" s="403"/>
      <c r="B27" s="403"/>
      <c r="C27" s="403"/>
      <c r="D27" s="403"/>
      <c r="E27" s="403"/>
      <c r="F27" s="403"/>
    </row>
    <row r="29" spans="1:7" x14ac:dyDescent="0.25">
      <c r="D29" s="517" t="s">
        <v>284</v>
      </c>
    </row>
    <row r="30" spans="1:7" x14ac:dyDescent="0.25">
      <c r="D30" s="517" t="s">
        <v>285</v>
      </c>
    </row>
    <row r="33" spans="1:6" ht="39" customHeight="1" x14ac:dyDescent="0.25">
      <c r="A33" s="410"/>
      <c r="B33" s="410"/>
      <c r="C33" s="410"/>
      <c r="D33" s="410"/>
      <c r="E33" s="410"/>
      <c r="F33" s="410"/>
    </row>
    <row r="34" spans="1:6" x14ac:dyDescent="0.25">
      <c r="A34" s="373"/>
      <c r="B34" s="373"/>
      <c r="C34" s="373"/>
      <c r="D34" s="373"/>
      <c r="E34" s="373"/>
      <c r="F34" s="373"/>
    </row>
    <row r="35" spans="1:6" ht="54" customHeight="1" x14ac:dyDescent="0.25"/>
    <row r="36" spans="1:6" s="312" customFormat="1" x14ac:dyDescent="0.25">
      <c r="A36" s="373"/>
      <c r="B36" s="374"/>
      <c r="C36" s="374"/>
      <c r="D36" s="374"/>
      <c r="E36" s="374"/>
      <c r="F36" s="37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37" sqref="C37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1 E13:E17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8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60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606"/>
      <c r="B4" s="417"/>
      <c r="C4" s="417"/>
      <c r="D4" s="417"/>
      <c r="E4" s="417"/>
      <c r="F4" s="331"/>
      <c r="H4" s="327"/>
    </row>
    <row r="5" spans="1:8" ht="73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H5" s="446"/>
    </row>
    <row r="6" spans="1:8" ht="37.9" customHeight="1" x14ac:dyDescent="0.25">
      <c r="A6" s="635" t="s">
        <v>10</v>
      </c>
      <c r="B6" s="636"/>
      <c r="C6" s="332" t="s">
        <v>29</v>
      </c>
      <c r="D6" s="332"/>
      <c r="E6" s="332"/>
      <c r="F6" s="464"/>
      <c r="H6" s="446"/>
    </row>
    <row r="7" spans="1:8" ht="17.45" customHeight="1" x14ac:dyDescent="0.25">
      <c r="A7" s="370"/>
      <c r="B7" s="370" t="s">
        <v>26</v>
      </c>
      <c r="C7" s="450" t="s">
        <v>508</v>
      </c>
      <c r="D7" s="425">
        <v>3</v>
      </c>
      <c r="E7" s="254">
        <v>8000</v>
      </c>
      <c r="F7" s="321">
        <f>D7*E7</f>
        <v>24000</v>
      </c>
    </row>
    <row r="8" spans="1:8" ht="17.45" customHeight="1" x14ac:dyDescent="0.25">
      <c r="A8" s="377"/>
      <c r="B8" s="370" t="s">
        <v>27</v>
      </c>
      <c r="C8" s="450" t="s">
        <v>358</v>
      </c>
      <c r="D8" s="425">
        <v>3</v>
      </c>
      <c r="E8" s="254">
        <v>8000</v>
      </c>
      <c r="F8" s="321">
        <f t="shared" ref="F8:F11" si="0">D8*E8</f>
        <v>24000</v>
      </c>
    </row>
    <row r="9" spans="1:8" ht="17.45" customHeight="1" x14ac:dyDescent="0.25">
      <c r="A9" s="377"/>
      <c r="B9" s="377"/>
      <c r="C9" s="450" t="s">
        <v>359</v>
      </c>
      <c r="D9" s="425">
        <v>3</v>
      </c>
      <c r="E9" s="254">
        <v>11000</v>
      </c>
      <c r="F9" s="321">
        <f t="shared" si="0"/>
        <v>33000</v>
      </c>
    </row>
    <row r="10" spans="1:8" ht="17.45" customHeight="1" x14ac:dyDescent="0.25">
      <c r="A10" s="377"/>
      <c r="B10" s="377"/>
      <c r="C10" s="450" t="s">
        <v>360</v>
      </c>
      <c r="D10" s="425">
        <v>3</v>
      </c>
      <c r="E10" s="254">
        <v>11000</v>
      </c>
      <c r="F10" s="321">
        <f t="shared" si="0"/>
        <v>33000</v>
      </c>
    </row>
    <row r="11" spans="1:8" ht="17.45" customHeight="1" x14ac:dyDescent="0.25">
      <c r="A11" s="377"/>
      <c r="B11" s="377"/>
      <c r="C11" s="450" t="s">
        <v>361</v>
      </c>
      <c r="D11" s="425">
        <v>3</v>
      </c>
      <c r="E11" s="254">
        <v>11000</v>
      </c>
      <c r="F11" s="321">
        <f t="shared" si="0"/>
        <v>33000</v>
      </c>
    </row>
    <row r="12" spans="1:8" ht="36.75" customHeight="1" x14ac:dyDescent="0.25">
      <c r="A12" s="333"/>
      <c r="B12" s="334"/>
      <c r="C12" s="335" t="s">
        <v>31</v>
      </c>
      <c r="D12" s="336"/>
      <c r="E12" s="444"/>
      <c r="F12" s="445"/>
    </row>
    <row r="13" spans="1:8" ht="17.45" customHeight="1" x14ac:dyDescent="0.25">
      <c r="A13" s="466"/>
      <c r="B13" s="467"/>
      <c r="C13" s="370" t="s">
        <v>361</v>
      </c>
      <c r="D13" s="425">
        <v>2</v>
      </c>
      <c r="E13" s="254">
        <v>11000</v>
      </c>
      <c r="F13" s="321">
        <f>D13*E13</f>
        <v>22000</v>
      </c>
    </row>
    <row r="14" spans="1:8" ht="17.45" customHeight="1" x14ac:dyDescent="0.25">
      <c r="A14" s="468"/>
      <c r="B14" s="469"/>
      <c r="C14" s="370" t="s">
        <v>359</v>
      </c>
      <c r="D14" s="425">
        <v>2</v>
      </c>
      <c r="E14" s="254">
        <v>11000</v>
      </c>
      <c r="F14" s="321">
        <f t="shared" ref="F14:F17" si="1">D14*E14</f>
        <v>22000</v>
      </c>
    </row>
    <row r="15" spans="1:8" ht="17.45" customHeight="1" x14ac:dyDescent="0.25">
      <c r="A15" s="468"/>
      <c r="B15" s="469"/>
      <c r="C15" s="370" t="s">
        <v>360</v>
      </c>
      <c r="D15" s="425">
        <v>2</v>
      </c>
      <c r="E15" s="254">
        <v>11000</v>
      </c>
      <c r="F15" s="321">
        <f t="shared" si="1"/>
        <v>22000</v>
      </c>
    </row>
    <row r="16" spans="1:8" ht="17.45" customHeight="1" x14ac:dyDescent="0.25">
      <c r="A16" s="468"/>
      <c r="B16" s="469"/>
      <c r="C16" s="370" t="s">
        <v>362</v>
      </c>
      <c r="D16" s="425">
        <v>2</v>
      </c>
      <c r="E16" s="254">
        <v>11000</v>
      </c>
      <c r="F16" s="321">
        <f t="shared" si="1"/>
        <v>22000</v>
      </c>
    </row>
    <row r="17" spans="1:8" ht="17.45" customHeight="1" x14ac:dyDescent="0.25">
      <c r="A17" s="468"/>
      <c r="B17" s="469"/>
      <c r="C17" s="370" t="s">
        <v>358</v>
      </c>
      <c r="D17" s="425">
        <v>2</v>
      </c>
      <c r="E17" s="254">
        <v>8000</v>
      </c>
      <c r="F17" s="321">
        <f t="shared" si="1"/>
        <v>16000</v>
      </c>
    </row>
    <row r="18" spans="1:8" ht="34.5" customHeight="1" x14ac:dyDescent="0.25">
      <c r="A18" s="333"/>
      <c r="B18" s="334"/>
      <c r="C18" s="335" t="s">
        <v>32</v>
      </c>
      <c r="D18" s="336"/>
      <c r="E18" s="336"/>
      <c r="F18" s="313"/>
    </row>
    <row r="19" spans="1:8" x14ac:dyDescent="0.25">
      <c r="F19" s="52"/>
    </row>
    <row r="20" spans="1:8" ht="35.25" customHeight="1" x14ac:dyDescent="0.25">
      <c r="A20" s="333"/>
      <c r="B20" s="341"/>
      <c r="C20" s="342" t="s">
        <v>188</v>
      </c>
      <c r="D20" s="343"/>
      <c r="E20" s="343"/>
      <c r="F20" s="53"/>
    </row>
    <row r="21" spans="1:8" x14ac:dyDescent="0.25">
      <c r="A21" s="470"/>
      <c r="B21" s="470"/>
      <c r="C21" s="520" t="s">
        <v>38</v>
      </c>
      <c r="D21" s="522"/>
      <c r="E21" s="532"/>
      <c r="F21" s="56">
        <v>0.05</v>
      </c>
    </row>
    <row r="22" spans="1:8" x14ac:dyDescent="0.25">
      <c r="A22" s="470"/>
      <c r="B22" s="470"/>
      <c r="C22" s="520" t="s">
        <v>39</v>
      </c>
      <c r="D22" s="101" t="s">
        <v>254</v>
      </c>
      <c r="E22" s="101"/>
      <c r="F22" s="70"/>
    </row>
    <row r="23" spans="1:8" x14ac:dyDescent="0.25">
      <c r="A23" s="470"/>
      <c r="B23" s="470"/>
      <c r="C23" s="520" t="s">
        <v>255</v>
      </c>
      <c r="D23" s="109" t="s">
        <v>168</v>
      </c>
      <c r="E23" s="222"/>
      <c r="F23" s="56">
        <v>25</v>
      </c>
    </row>
    <row r="24" spans="1:8" x14ac:dyDescent="0.25">
      <c r="A24" s="470"/>
      <c r="B24" s="470"/>
      <c r="C24" s="520" t="s">
        <v>256</v>
      </c>
      <c r="D24" s="109" t="s">
        <v>168</v>
      </c>
      <c r="E24" s="222"/>
      <c r="F24" s="56">
        <v>45</v>
      </c>
    </row>
    <row r="26" spans="1:8" s="312" customFormat="1" x14ac:dyDescent="0.25">
      <c r="A26" s="322"/>
      <c r="B26" s="516"/>
      <c r="C26" s="516"/>
      <c r="D26" s="517"/>
      <c r="E26" s="517"/>
      <c r="F26" s="340"/>
      <c r="H26" s="328"/>
    </row>
    <row r="29" spans="1:8" s="312" customFormat="1" ht="36.75" customHeight="1" x14ac:dyDescent="0.25">
      <c r="A29" s="403"/>
      <c r="B29" s="403"/>
      <c r="C29" s="403"/>
      <c r="D29" s="403"/>
      <c r="E29" s="403"/>
      <c r="F29" s="403"/>
      <c r="H29" s="328"/>
    </row>
    <row r="30" spans="1:8" x14ac:dyDescent="0.25">
      <c r="D30" s="517" t="s">
        <v>284</v>
      </c>
    </row>
    <row r="31" spans="1:8" x14ac:dyDescent="0.25">
      <c r="D31" s="517" t="s">
        <v>285</v>
      </c>
    </row>
    <row r="35" spans="1:8" x14ac:dyDescent="0.25">
      <c r="A35" s="410"/>
      <c r="B35" s="410"/>
      <c r="C35" s="410"/>
      <c r="D35" s="410"/>
      <c r="E35" s="410"/>
      <c r="F35" s="410"/>
    </row>
    <row r="36" spans="1:8" ht="39" customHeight="1" x14ac:dyDescent="0.25">
      <c r="A36" s="373"/>
      <c r="B36" s="373"/>
      <c r="C36" s="373"/>
      <c r="D36" s="373"/>
      <c r="E36" s="373"/>
      <c r="F36" s="373"/>
    </row>
    <row r="38" spans="1:8" s="312" customFormat="1" ht="54" customHeight="1" x14ac:dyDescent="0.25">
      <c r="A38" s="373"/>
      <c r="B38" s="374"/>
      <c r="C38" s="374"/>
      <c r="D38" s="374"/>
      <c r="E38" s="374"/>
      <c r="F38" s="374"/>
      <c r="H38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E2" sqref="E2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11 E13:E17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5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80.5703125" style="516" customWidth="1"/>
    <col min="4" max="5" width="25.7109375" style="517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4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635" t="s">
        <v>11</v>
      </c>
      <c r="B6" s="636"/>
      <c r="C6" s="332" t="s">
        <v>29</v>
      </c>
      <c r="D6" s="332"/>
      <c r="E6" s="332"/>
      <c r="F6" s="307"/>
      <c r="H6" s="206"/>
    </row>
    <row r="7" spans="1:8" ht="17.45" customHeight="1" x14ac:dyDescent="0.25">
      <c r="A7" s="383"/>
      <c r="B7" s="370" t="s">
        <v>26</v>
      </c>
      <c r="C7" s="450" t="s">
        <v>509</v>
      </c>
      <c r="D7" s="355">
        <v>3</v>
      </c>
      <c r="E7" s="250">
        <v>5500</v>
      </c>
      <c r="F7" s="148">
        <f>D7*E7</f>
        <v>16500</v>
      </c>
    </row>
    <row r="8" spans="1:8" ht="17.45" customHeight="1" x14ac:dyDescent="0.25">
      <c r="A8" s="471"/>
      <c r="B8" s="377"/>
      <c r="C8" s="450" t="s">
        <v>510</v>
      </c>
      <c r="D8" s="355">
        <v>3</v>
      </c>
      <c r="E8" s="250">
        <v>5500</v>
      </c>
      <c r="F8" s="148">
        <f t="shared" ref="F8:F12" si="0">D8*E8</f>
        <v>16500</v>
      </c>
    </row>
    <row r="9" spans="1:8" ht="17.45" customHeight="1" x14ac:dyDescent="0.25">
      <c r="A9" s="471"/>
      <c r="B9" s="370" t="s">
        <v>27</v>
      </c>
      <c r="C9" s="450" t="s">
        <v>366</v>
      </c>
      <c r="D9" s="355">
        <v>3</v>
      </c>
      <c r="E9" s="250">
        <v>5500</v>
      </c>
      <c r="F9" s="148">
        <f t="shared" si="0"/>
        <v>16500</v>
      </c>
    </row>
    <row r="10" spans="1:8" ht="17.45" customHeight="1" x14ac:dyDescent="0.25">
      <c r="A10" s="471"/>
      <c r="B10" s="377"/>
      <c r="C10" s="450" t="s">
        <v>367</v>
      </c>
      <c r="D10" s="425">
        <v>3</v>
      </c>
      <c r="E10" s="254">
        <v>5500</v>
      </c>
      <c r="F10" s="148">
        <f t="shared" si="0"/>
        <v>16500</v>
      </c>
    </row>
    <row r="11" spans="1:8" ht="17.45" customHeight="1" x14ac:dyDescent="0.25">
      <c r="A11" s="471"/>
      <c r="B11" s="377"/>
      <c r="C11" s="450" t="s">
        <v>370</v>
      </c>
      <c r="D11" s="355">
        <v>3</v>
      </c>
      <c r="E11" s="250">
        <v>8000</v>
      </c>
      <c r="F11" s="148">
        <f t="shared" si="0"/>
        <v>24000</v>
      </c>
    </row>
    <row r="12" spans="1:8" ht="40.5" customHeight="1" x14ac:dyDescent="0.25">
      <c r="A12" s="471"/>
      <c r="B12" s="377"/>
      <c r="C12" s="450" t="s">
        <v>511</v>
      </c>
      <c r="D12" s="425">
        <v>3</v>
      </c>
      <c r="E12" s="254">
        <v>5500</v>
      </c>
      <c r="F12" s="148">
        <f t="shared" si="0"/>
        <v>16500</v>
      </c>
    </row>
    <row r="13" spans="1:8" ht="34.5" customHeight="1" x14ac:dyDescent="0.25">
      <c r="A13" s="333"/>
      <c r="B13" s="334"/>
      <c r="C13" s="335" t="s">
        <v>31</v>
      </c>
      <c r="D13" s="336"/>
      <c r="E13" s="444"/>
      <c r="F13" s="261"/>
    </row>
    <row r="14" spans="1:8" ht="19.5" customHeight="1" x14ac:dyDescent="0.25">
      <c r="A14" s="450"/>
      <c r="B14" s="450"/>
      <c r="C14" s="450" t="s">
        <v>365</v>
      </c>
      <c r="D14" s="425">
        <v>5</v>
      </c>
      <c r="E14" s="254">
        <v>5500</v>
      </c>
      <c r="F14" s="148">
        <f>D14*E14</f>
        <v>27500</v>
      </c>
    </row>
    <row r="15" spans="1:8" ht="17.45" customHeight="1" x14ac:dyDescent="0.25">
      <c r="A15" s="452"/>
      <c r="B15" s="452"/>
      <c r="C15" s="370" t="s">
        <v>367</v>
      </c>
      <c r="D15" s="457">
        <v>2</v>
      </c>
      <c r="E15" s="266">
        <v>8000</v>
      </c>
      <c r="F15" s="148">
        <f t="shared" ref="F15:F21" si="1">D15*E15</f>
        <v>16000</v>
      </c>
    </row>
    <row r="16" spans="1:8" ht="17.45" customHeight="1" x14ac:dyDescent="0.25">
      <c r="A16" s="452"/>
      <c r="B16" s="452"/>
      <c r="C16" s="370" t="s">
        <v>370</v>
      </c>
      <c r="D16" s="355">
        <v>2</v>
      </c>
      <c r="E16" s="250">
        <v>11000</v>
      </c>
      <c r="F16" s="148">
        <f t="shared" si="1"/>
        <v>22000</v>
      </c>
    </row>
    <row r="17" spans="1:6" ht="17.45" customHeight="1" x14ac:dyDescent="0.25">
      <c r="A17" s="452"/>
      <c r="B17" s="452"/>
      <c r="C17" s="370" t="s">
        <v>369</v>
      </c>
      <c r="D17" s="355">
        <v>2</v>
      </c>
      <c r="E17" s="250">
        <v>8000</v>
      </c>
      <c r="F17" s="148">
        <f t="shared" si="1"/>
        <v>16000</v>
      </c>
    </row>
    <row r="18" spans="1:6" ht="17.45" customHeight="1" x14ac:dyDescent="0.25">
      <c r="A18" s="452"/>
      <c r="B18" s="452"/>
      <c r="C18" s="370" t="s">
        <v>366</v>
      </c>
      <c r="D18" s="355">
        <v>2</v>
      </c>
      <c r="E18" s="250">
        <v>8000</v>
      </c>
      <c r="F18" s="148">
        <f t="shared" si="1"/>
        <v>16000</v>
      </c>
    </row>
    <row r="19" spans="1:6" ht="17.45" customHeight="1" x14ac:dyDescent="0.25">
      <c r="A19" s="452"/>
      <c r="B19" s="452"/>
      <c r="C19" s="370" t="s">
        <v>368</v>
      </c>
      <c r="D19" s="355">
        <v>2</v>
      </c>
      <c r="E19" s="250">
        <v>8000</v>
      </c>
      <c r="F19" s="148">
        <f t="shared" si="1"/>
        <v>16000</v>
      </c>
    </row>
    <row r="20" spans="1:6" ht="17.45" customHeight="1" x14ac:dyDescent="0.25">
      <c r="A20" s="452"/>
      <c r="B20" s="452"/>
      <c r="C20" s="370" t="s">
        <v>372</v>
      </c>
      <c r="D20" s="355">
        <v>2</v>
      </c>
      <c r="E20" s="250">
        <v>8000</v>
      </c>
      <c r="F20" s="148">
        <f t="shared" si="1"/>
        <v>16000</v>
      </c>
    </row>
    <row r="21" spans="1:6" ht="40.5" customHeight="1" x14ac:dyDescent="0.25">
      <c r="A21" s="452"/>
      <c r="B21" s="452"/>
      <c r="C21" s="370" t="s">
        <v>371</v>
      </c>
      <c r="D21" s="355">
        <v>2</v>
      </c>
      <c r="E21" s="250">
        <v>8000</v>
      </c>
      <c r="F21" s="148">
        <f t="shared" si="1"/>
        <v>16000</v>
      </c>
    </row>
    <row r="22" spans="1:6" ht="39" customHeight="1" x14ac:dyDescent="0.25">
      <c r="A22" s="333"/>
      <c r="B22" s="334"/>
      <c r="C22" s="335" t="s">
        <v>32</v>
      </c>
      <c r="D22" s="336"/>
      <c r="E22" s="336"/>
      <c r="F22" s="292"/>
    </row>
    <row r="23" spans="1:6" x14ac:dyDescent="0.25">
      <c r="F23" s="52"/>
    </row>
    <row r="24" spans="1:6" ht="35.25" customHeight="1" x14ac:dyDescent="0.25">
      <c r="A24" s="333"/>
      <c r="B24" s="341"/>
      <c r="C24" s="342" t="s">
        <v>188</v>
      </c>
      <c r="D24" s="343"/>
      <c r="E24" s="343"/>
      <c r="F24" s="53"/>
    </row>
    <row r="25" spans="1:6" x14ac:dyDescent="0.25">
      <c r="A25" s="565"/>
      <c r="B25" s="565"/>
      <c r="C25" s="520" t="s">
        <v>77</v>
      </c>
      <c r="D25" s="522"/>
      <c r="E25" s="522"/>
      <c r="F25" s="80">
        <v>40</v>
      </c>
    </row>
    <row r="26" spans="1:6" x14ac:dyDescent="0.25">
      <c r="A26" s="574"/>
      <c r="B26" s="574"/>
      <c r="C26" s="520" t="s">
        <v>40</v>
      </c>
      <c r="D26" s="522"/>
      <c r="E26" s="522"/>
      <c r="F26" s="80">
        <v>80</v>
      </c>
    </row>
    <row r="27" spans="1:6" x14ac:dyDescent="0.25">
      <c r="A27" s="574"/>
      <c r="B27" s="574"/>
      <c r="C27" s="520" t="s">
        <v>78</v>
      </c>
      <c r="D27" s="522"/>
      <c r="E27" s="522"/>
      <c r="F27" s="80">
        <v>120</v>
      </c>
    </row>
    <row r="28" spans="1:6" ht="34.9" customHeight="1" x14ac:dyDescent="0.25">
      <c r="A28" s="574"/>
      <c r="B28" s="574"/>
      <c r="C28" s="560" t="s">
        <v>157</v>
      </c>
      <c r="D28" s="529"/>
      <c r="E28" s="529"/>
      <c r="F28" s="80">
        <v>40</v>
      </c>
    </row>
    <row r="29" spans="1:6" ht="34.9" customHeight="1" x14ac:dyDescent="0.25">
      <c r="A29" s="574"/>
      <c r="B29" s="574"/>
      <c r="C29" s="560" t="s">
        <v>158</v>
      </c>
      <c r="D29" s="529"/>
      <c r="E29" s="529"/>
      <c r="F29" s="80">
        <v>80</v>
      </c>
    </row>
    <row r="30" spans="1:6" ht="18" customHeight="1" x14ac:dyDescent="0.25">
      <c r="A30" s="566"/>
      <c r="B30" s="566"/>
      <c r="C30" s="520" t="s">
        <v>79</v>
      </c>
      <c r="D30" s="522"/>
      <c r="E30" s="522"/>
      <c r="F30" s="80">
        <v>100</v>
      </c>
    </row>
    <row r="31" spans="1:6" ht="33.6" customHeight="1" x14ac:dyDescent="0.25"/>
    <row r="32" spans="1:6" x14ac:dyDescent="0.25">
      <c r="D32" s="517" t="s">
        <v>284</v>
      </c>
    </row>
    <row r="33" spans="1:8" s="312" customFormat="1" x14ac:dyDescent="0.25">
      <c r="A33" s="322"/>
      <c r="B33" s="516"/>
      <c r="C33" s="516"/>
      <c r="D33" s="517" t="s">
        <v>285</v>
      </c>
      <c r="E33" s="517"/>
      <c r="F33" s="95"/>
      <c r="H33" s="328"/>
    </row>
    <row r="36" spans="1:8" s="312" customFormat="1" ht="36.75" customHeight="1" x14ac:dyDescent="0.25">
      <c r="A36" s="403"/>
      <c r="B36" s="403"/>
      <c r="C36" s="403"/>
      <c r="D36" s="403"/>
      <c r="E36" s="403"/>
      <c r="F36" s="403"/>
      <c r="H36" s="328"/>
    </row>
    <row r="38" spans="1:8" ht="17.45" customHeight="1" x14ac:dyDescent="0.25"/>
    <row r="42" spans="1:8" x14ac:dyDescent="0.25">
      <c r="A42" s="410"/>
      <c r="B42" s="410"/>
      <c r="C42" s="410"/>
      <c r="D42" s="410"/>
      <c r="E42" s="410"/>
      <c r="F42" s="410"/>
    </row>
    <row r="43" spans="1:8" ht="39" customHeight="1" x14ac:dyDescent="0.25">
      <c r="A43" s="373"/>
      <c r="B43" s="373"/>
      <c r="C43" s="373"/>
      <c r="D43" s="373"/>
      <c r="E43" s="373"/>
      <c r="F43" s="373"/>
    </row>
    <row r="45" spans="1:8" s="312" customFormat="1" ht="54" customHeight="1" x14ac:dyDescent="0.25">
      <c r="A45" s="373"/>
      <c r="B45" s="374"/>
      <c r="C45" s="374"/>
      <c r="D45" s="374"/>
      <c r="E45" s="374"/>
      <c r="F45" s="374"/>
      <c r="H45" s="328"/>
    </row>
  </sheetData>
  <sheetProtection sheet="1" objects="1" scenarios="1"/>
  <customSheetViews>
    <customSheetView guid="{839003FA-3055-4E28-826D-0A2EF77DACBD}" scale="70" showPageBreaks="1" fitToPage="1" printArea="1" view="pageBreakPreview" topLeftCell="A37">
      <selection activeCell="C55" sqref="C55"/>
      <pageMargins left="0.75" right="0.75" top="0.98425196850393704" bottom="0.98425196850393704" header="0" footer="0"/>
      <printOptions horizontalCentered="1"/>
      <pageSetup paperSize="9" scale="45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12 E14:E21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7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75.85546875" style="93" customWidth="1"/>
    <col min="4" max="5" width="25.7109375" style="94" customWidth="1"/>
    <col min="6" max="6" width="25.7109375" style="95" customWidth="1"/>
    <col min="7" max="7" width="2.42578125" style="51" customWidth="1"/>
    <col min="8" max="8" width="13" style="68" customWidth="1"/>
    <col min="9" max="10" width="9.140625" style="51" customWidth="1"/>
    <col min="11" max="11" width="0" style="51" hidden="1" customWidth="1"/>
    <col min="12" max="16384" width="9.140625" style="51"/>
  </cols>
  <sheetData>
    <row r="1" spans="1:8" s="5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15"/>
      <c r="H1" s="327"/>
    </row>
    <row r="2" spans="1:8" s="55" customFormat="1" ht="20.100000000000001" customHeight="1" x14ac:dyDescent="0.35">
      <c r="A2" s="416"/>
      <c r="B2" s="417"/>
      <c r="C2" s="417"/>
      <c r="D2" s="417"/>
      <c r="E2" s="417"/>
      <c r="F2" s="417"/>
      <c r="G2" s="315"/>
      <c r="H2" s="327"/>
    </row>
    <row r="3" spans="1:8" s="5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15"/>
      <c r="H3" s="327"/>
    </row>
    <row r="4" spans="1:8" s="55" customFormat="1" ht="20.100000000000001" customHeight="1" x14ac:dyDescent="0.35">
      <c r="A4" s="416"/>
      <c r="B4" s="417"/>
      <c r="C4" s="417"/>
      <c r="D4" s="417"/>
      <c r="E4" s="417"/>
      <c r="F4" s="331"/>
      <c r="G4" s="315"/>
      <c r="H4" s="327"/>
    </row>
    <row r="5" spans="1:8" ht="82.9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G5" s="310"/>
      <c r="H5" s="446"/>
    </row>
    <row r="6" spans="1:8" ht="37.9" customHeight="1" x14ac:dyDescent="0.25">
      <c r="A6" s="447" t="s">
        <v>12</v>
      </c>
      <c r="B6" s="448"/>
      <c r="C6" s="332" t="s">
        <v>29</v>
      </c>
      <c r="D6" s="332"/>
      <c r="E6" s="332"/>
      <c r="F6" s="464"/>
      <c r="G6" s="310"/>
      <c r="H6" s="446"/>
    </row>
    <row r="7" spans="1:8" x14ac:dyDescent="0.25">
      <c r="A7" s="451"/>
      <c r="B7" s="370" t="s">
        <v>26</v>
      </c>
      <c r="C7" s="370" t="s">
        <v>512</v>
      </c>
      <c r="D7" s="355">
        <v>3</v>
      </c>
      <c r="E7" s="501">
        <v>8000</v>
      </c>
      <c r="F7" s="321">
        <v>24000</v>
      </c>
      <c r="G7" s="310"/>
      <c r="H7" s="310"/>
    </row>
    <row r="8" spans="1:8" x14ac:dyDescent="0.25">
      <c r="A8" s="473"/>
      <c r="B8" s="377"/>
      <c r="C8" s="370" t="s">
        <v>513</v>
      </c>
      <c r="D8" s="355">
        <v>3</v>
      </c>
      <c r="E8" s="501">
        <v>11000</v>
      </c>
      <c r="F8" s="321">
        <v>33000</v>
      </c>
      <c r="G8" s="310"/>
      <c r="H8" s="310"/>
    </row>
    <row r="9" spans="1:8" x14ac:dyDescent="0.25">
      <c r="A9" s="473"/>
      <c r="B9" s="377"/>
      <c r="C9" s="370" t="s">
        <v>514</v>
      </c>
      <c r="D9" s="355">
        <v>3</v>
      </c>
      <c r="E9" s="501">
        <v>8000</v>
      </c>
      <c r="F9" s="321">
        <v>24000</v>
      </c>
      <c r="G9" s="310"/>
      <c r="H9" s="310"/>
    </row>
    <row r="10" spans="1:8" x14ac:dyDescent="0.25">
      <c r="A10" s="473"/>
      <c r="B10" s="370" t="s">
        <v>27</v>
      </c>
      <c r="C10" s="370" t="s">
        <v>601</v>
      </c>
      <c r="D10" s="425">
        <v>3</v>
      </c>
      <c r="E10" s="502">
        <v>11000</v>
      </c>
      <c r="F10" s="321">
        <v>33000</v>
      </c>
      <c r="G10" s="310"/>
      <c r="H10" s="310"/>
    </row>
    <row r="11" spans="1:8" ht="36" customHeight="1" x14ac:dyDescent="0.25">
      <c r="A11" s="333"/>
      <c r="B11" s="334"/>
      <c r="C11" s="335" t="s">
        <v>31</v>
      </c>
      <c r="D11" s="336"/>
      <c r="E11" s="444"/>
      <c r="F11" s="445"/>
      <c r="G11" s="310"/>
      <c r="H11" s="310"/>
    </row>
    <row r="12" spans="1:8" x14ac:dyDescent="0.25">
      <c r="A12" s="450"/>
      <c r="B12" s="467"/>
      <c r="C12" s="370" t="s">
        <v>373</v>
      </c>
      <c r="D12" s="425">
        <v>2</v>
      </c>
      <c r="E12" s="502">
        <v>8000</v>
      </c>
      <c r="F12" s="321">
        <v>16000</v>
      </c>
      <c r="G12" s="310"/>
      <c r="H12" s="310"/>
    </row>
    <row r="13" spans="1:8" x14ac:dyDescent="0.25">
      <c r="A13" s="452"/>
      <c r="B13" s="469"/>
      <c r="C13" s="370" t="s">
        <v>374</v>
      </c>
      <c r="D13" s="425">
        <v>2</v>
      </c>
      <c r="E13" s="502">
        <v>8000</v>
      </c>
      <c r="F13" s="321">
        <v>16000</v>
      </c>
      <c r="G13" s="310"/>
      <c r="H13" s="310"/>
    </row>
    <row r="14" spans="1:8" ht="33.75" customHeight="1" x14ac:dyDescent="0.25">
      <c r="A14" s="333"/>
      <c r="B14" s="334"/>
      <c r="C14" s="335" t="s">
        <v>32</v>
      </c>
      <c r="D14" s="336"/>
      <c r="E14" s="336"/>
      <c r="F14" s="313"/>
      <c r="G14" s="310"/>
      <c r="H14" s="310"/>
    </row>
    <row r="15" spans="1:8" x14ac:dyDescent="0.25">
      <c r="A15" s="310"/>
      <c r="B15" s="310"/>
      <c r="C15" s="310"/>
      <c r="D15" s="310"/>
      <c r="E15" s="310"/>
      <c r="F15" s="317"/>
      <c r="G15" s="310"/>
      <c r="H15" s="310"/>
    </row>
    <row r="16" spans="1:8" ht="35.25" customHeight="1" x14ac:dyDescent="0.25">
      <c r="A16" s="333" t="s">
        <v>229</v>
      </c>
      <c r="B16" s="341"/>
      <c r="C16" s="342" t="s">
        <v>188</v>
      </c>
      <c r="D16" s="343"/>
      <c r="E16" s="343"/>
      <c r="F16" s="316"/>
      <c r="G16" s="310"/>
      <c r="H16" s="310"/>
    </row>
    <row r="17" spans="1:8" x14ac:dyDescent="0.25">
      <c r="A17" s="474"/>
      <c r="B17" s="474"/>
      <c r="C17" s="475" t="s">
        <v>41</v>
      </c>
      <c r="D17" s="476"/>
      <c r="E17" s="476"/>
      <c r="F17" s="318">
        <v>30</v>
      </c>
      <c r="G17" s="310"/>
      <c r="H17" s="310"/>
    </row>
    <row r="18" spans="1:8" ht="36" x14ac:dyDescent="0.25">
      <c r="A18" s="477"/>
      <c r="B18" s="478"/>
      <c r="C18" s="391" t="s">
        <v>169</v>
      </c>
      <c r="D18" s="392" t="s">
        <v>588</v>
      </c>
      <c r="E18" s="482"/>
      <c r="F18" s="319">
        <v>100</v>
      </c>
      <c r="G18" s="310"/>
      <c r="H18" s="310"/>
    </row>
    <row r="19" spans="1:8" x14ac:dyDescent="0.25">
      <c r="A19" s="477"/>
      <c r="B19" s="478"/>
      <c r="C19" s="391" t="s">
        <v>233</v>
      </c>
      <c r="D19" s="393"/>
      <c r="E19" s="393"/>
      <c r="F19" s="479">
        <v>5</v>
      </c>
      <c r="G19" s="310"/>
      <c r="H19" s="310"/>
    </row>
    <row r="20" spans="1:8" ht="29.25" customHeight="1" x14ac:dyDescent="0.25">
      <c r="A20" s="477"/>
      <c r="B20" s="477"/>
      <c r="C20" s="394" t="s">
        <v>232</v>
      </c>
      <c r="D20" s="395"/>
      <c r="E20" s="395"/>
      <c r="F20" s="480"/>
      <c r="G20" s="310"/>
      <c r="H20" s="310"/>
    </row>
    <row r="21" spans="1:8" x14ac:dyDescent="0.25">
      <c r="A21" s="477"/>
      <c r="B21" s="477"/>
      <c r="C21" s="391" t="s">
        <v>131</v>
      </c>
      <c r="D21" s="393"/>
      <c r="E21" s="393"/>
      <c r="F21" s="479" t="s">
        <v>637</v>
      </c>
      <c r="G21" s="310"/>
      <c r="H21" s="310"/>
    </row>
    <row r="22" spans="1:8" ht="29.25" customHeight="1" x14ac:dyDescent="0.25">
      <c r="A22" s="481"/>
      <c r="B22" s="481"/>
      <c r="C22" s="394" t="s">
        <v>132</v>
      </c>
      <c r="D22" s="395"/>
      <c r="E22" s="395"/>
      <c r="F22" s="480"/>
      <c r="G22" s="310"/>
      <c r="H22" s="310"/>
    </row>
    <row r="25" spans="1:8" s="49" customFormat="1" x14ac:dyDescent="0.25">
      <c r="A25" s="322"/>
      <c r="B25" s="338"/>
      <c r="C25" s="338"/>
      <c r="D25" s="339"/>
      <c r="E25" s="339"/>
      <c r="F25" s="340"/>
      <c r="G25" s="312"/>
      <c r="H25" s="328"/>
    </row>
    <row r="28" spans="1:8" s="49" customFormat="1" ht="36.75" customHeight="1" x14ac:dyDescent="0.25">
      <c r="A28" s="403"/>
      <c r="B28" s="403"/>
      <c r="C28" s="403"/>
      <c r="D28" s="403"/>
      <c r="E28" s="403"/>
      <c r="F28" s="403"/>
      <c r="G28" s="312"/>
      <c r="H28" s="328"/>
    </row>
    <row r="29" spans="1:8" x14ac:dyDescent="0.25">
      <c r="A29" s="310"/>
      <c r="B29" s="310"/>
      <c r="C29" s="310"/>
      <c r="D29" s="339" t="s">
        <v>284</v>
      </c>
      <c r="E29" s="310"/>
      <c r="F29" s="310"/>
      <c r="G29" s="310"/>
      <c r="H29" s="310"/>
    </row>
    <row r="30" spans="1:8" x14ac:dyDescent="0.25">
      <c r="A30" s="310"/>
      <c r="B30" s="310"/>
      <c r="C30" s="310"/>
      <c r="D30" s="339" t="s">
        <v>285</v>
      </c>
      <c r="E30" s="310"/>
      <c r="F30" s="310"/>
      <c r="G30" s="310"/>
      <c r="H30" s="310"/>
    </row>
    <row r="34" spans="1:8" x14ac:dyDescent="0.25">
      <c r="A34" s="410"/>
      <c r="B34" s="410"/>
      <c r="C34" s="410"/>
      <c r="D34" s="410"/>
      <c r="E34" s="410"/>
      <c r="F34" s="410"/>
      <c r="G34" s="310"/>
      <c r="H34" s="310"/>
    </row>
    <row r="35" spans="1:8" ht="39" customHeight="1" x14ac:dyDescent="0.25">
      <c r="A35" s="373"/>
      <c r="B35" s="373"/>
      <c r="C35" s="373"/>
      <c r="D35" s="373"/>
      <c r="E35" s="373"/>
      <c r="F35" s="373"/>
      <c r="G35" s="310"/>
      <c r="H35" s="310"/>
    </row>
    <row r="37" spans="1:8" s="49" customFormat="1" ht="54" customHeight="1" x14ac:dyDescent="0.25">
      <c r="A37" s="373"/>
      <c r="B37" s="374"/>
      <c r="C37" s="374"/>
      <c r="D37" s="374"/>
      <c r="E37" s="374"/>
      <c r="F37" s="374"/>
      <c r="G37" s="312"/>
      <c r="H37" s="328"/>
    </row>
  </sheetData>
  <sheetProtection sheet="1" objects="1" scenarios="1"/>
  <customSheetViews>
    <customSheetView guid="{839003FA-3055-4E28-826D-0A2EF77DACBD}" scale="70" showPageBreaks="1" fitToPage="1" printArea="1" view="pageBreakPreview" topLeftCell="A10">
      <selection activeCell="C26" sqref="C26"/>
      <pageMargins left="0.74803149606299213" right="0.74803149606299213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0 E12:E13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1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G2" s="324"/>
      <c r="H2" s="327"/>
    </row>
    <row r="3" spans="1:8" s="315" customFormat="1" ht="20.100000000000001" customHeight="1" x14ac:dyDescent="0.35">
      <c r="A3" s="308" t="s">
        <v>665</v>
      </c>
      <c r="B3" s="417"/>
      <c r="C3" s="417"/>
      <c r="D3" s="417"/>
      <c r="E3" s="417"/>
      <c r="F3" s="417"/>
      <c r="G3" s="324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G4" s="324"/>
      <c r="H4" s="327"/>
    </row>
    <row r="5" spans="1:8" ht="72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G5" s="323"/>
      <c r="H5" s="206"/>
    </row>
    <row r="6" spans="1:8" ht="37.9" customHeight="1" x14ac:dyDescent="0.25">
      <c r="A6" s="447" t="s">
        <v>13</v>
      </c>
      <c r="B6" s="448"/>
      <c r="C6" s="332" t="s">
        <v>29</v>
      </c>
      <c r="D6" s="332"/>
      <c r="E6" s="332"/>
      <c r="F6" s="307"/>
      <c r="G6" s="323"/>
      <c r="H6" s="206"/>
    </row>
    <row r="7" spans="1:8" x14ac:dyDescent="0.25">
      <c r="A7" s="370"/>
      <c r="B7" s="370" t="s">
        <v>26</v>
      </c>
      <c r="C7" s="370" t="s">
        <v>375</v>
      </c>
      <c r="D7" s="355">
        <v>3</v>
      </c>
      <c r="E7" s="250">
        <v>5500</v>
      </c>
      <c r="F7" s="306">
        <f>D7*E7</f>
        <v>16500</v>
      </c>
      <c r="G7" s="323"/>
    </row>
    <row r="8" spans="1:8" x14ac:dyDescent="0.25">
      <c r="A8" s="377"/>
      <c r="B8" s="370" t="s">
        <v>27</v>
      </c>
      <c r="C8" s="370" t="s">
        <v>375</v>
      </c>
      <c r="D8" s="425">
        <v>3</v>
      </c>
      <c r="E8" s="254">
        <v>5500</v>
      </c>
      <c r="F8" s="306">
        <f t="shared" ref="F8:F11" si="0">D8*E8</f>
        <v>16500</v>
      </c>
      <c r="G8" s="323"/>
    </row>
    <row r="9" spans="1:8" ht="37.5" customHeight="1" x14ac:dyDescent="0.25">
      <c r="A9" s="377"/>
      <c r="B9" s="377"/>
      <c r="C9" s="370" t="s">
        <v>515</v>
      </c>
      <c r="D9" s="425">
        <v>3</v>
      </c>
      <c r="E9" s="254">
        <v>5500</v>
      </c>
      <c r="F9" s="306">
        <f t="shared" si="0"/>
        <v>16500</v>
      </c>
      <c r="G9" s="323"/>
    </row>
    <row r="10" spans="1:8" ht="36.75" customHeight="1" x14ac:dyDescent="0.25">
      <c r="A10" s="377"/>
      <c r="B10" s="377"/>
      <c r="C10" s="370" t="s">
        <v>516</v>
      </c>
      <c r="D10" s="425">
        <v>3</v>
      </c>
      <c r="E10" s="254">
        <v>5500</v>
      </c>
      <c r="F10" s="306">
        <f t="shared" si="0"/>
        <v>16500</v>
      </c>
      <c r="G10" s="323"/>
    </row>
    <row r="11" spans="1:8" ht="22.5" customHeight="1" x14ac:dyDescent="0.25">
      <c r="A11" s="377"/>
      <c r="B11" s="377"/>
      <c r="C11" s="370" t="s">
        <v>517</v>
      </c>
      <c r="D11" s="425">
        <v>3</v>
      </c>
      <c r="E11" s="254">
        <v>5500</v>
      </c>
      <c r="F11" s="306">
        <f t="shared" si="0"/>
        <v>16500</v>
      </c>
      <c r="G11" s="323"/>
    </row>
    <row r="12" spans="1:8" ht="34.5" customHeight="1" x14ac:dyDescent="0.25">
      <c r="A12" s="333"/>
      <c r="B12" s="334"/>
      <c r="C12" s="354" t="s">
        <v>31</v>
      </c>
      <c r="D12" s="336"/>
      <c r="E12" s="444"/>
      <c r="F12" s="289"/>
      <c r="G12" s="323"/>
    </row>
    <row r="13" spans="1:8" ht="36.75" customHeight="1" x14ac:dyDescent="0.25">
      <c r="A13" s="466"/>
      <c r="B13" s="466"/>
      <c r="C13" s="370" t="s">
        <v>454</v>
      </c>
      <c r="D13" s="355">
        <v>2</v>
      </c>
      <c r="E13" s="250">
        <v>4000</v>
      </c>
      <c r="F13" s="306">
        <f>D13*E13</f>
        <v>8000</v>
      </c>
      <c r="G13" s="323"/>
    </row>
    <row r="14" spans="1:8" ht="36.75" customHeight="1" x14ac:dyDescent="0.25">
      <c r="A14" s="468"/>
      <c r="B14" s="468"/>
      <c r="C14" s="372" t="s">
        <v>376</v>
      </c>
      <c r="D14" s="355">
        <v>2</v>
      </c>
      <c r="E14" s="250">
        <v>8000</v>
      </c>
      <c r="F14" s="306">
        <f t="shared" ref="F14:F17" si="1">D14*E14</f>
        <v>16000</v>
      </c>
      <c r="G14" s="323"/>
    </row>
    <row r="15" spans="1:8" x14ac:dyDescent="0.25">
      <c r="A15" s="468"/>
      <c r="B15" s="468"/>
      <c r="C15" s="372" t="s">
        <v>375</v>
      </c>
      <c r="D15" s="355">
        <v>2</v>
      </c>
      <c r="E15" s="250">
        <v>8000</v>
      </c>
      <c r="F15" s="306">
        <f t="shared" si="1"/>
        <v>16000</v>
      </c>
      <c r="G15" s="323"/>
    </row>
    <row r="16" spans="1:8" ht="36.75" customHeight="1" x14ac:dyDescent="0.25">
      <c r="A16" s="468"/>
      <c r="B16" s="468"/>
      <c r="C16" s="370" t="s">
        <v>371</v>
      </c>
      <c r="D16" s="355">
        <v>2</v>
      </c>
      <c r="E16" s="250">
        <v>8000</v>
      </c>
      <c r="F16" s="306">
        <v>16000</v>
      </c>
      <c r="G16" s="323"/>
    </row>
    <row r="17" spans="1:8" ht="25.5" customHeight="1" x14ac:dyDescent="0.25">
      <c r="A17" s="468"/>
      <c r="B17" s="468"/>
      <c r="C17" s="450" t="s">
        <v>663</v>
      </c>
      <c r="D17" s="355">
        <v>2</v>
      </c>
      <c r="E17" s="250">
        <v>8000</v>
      </c>
      <c r="F17" s="306">
        <f t="shared" si="1"/>
        <v>16000</v>
      </c>
      <c r="G17" s="323"/>
    </row>
    <row r="18" spans="1:8" x14ac:dyDescent="0.25">
      <c r="A18" s="333"/>
      <c r="B18" s="334"/>
      <c r="C18" s="342" t="s">
        <v>32</v>
      </c>
      <c r="D18" s="335"/>
      <c r="E18" s="335"/>
      <c r="F18" s="508"/>
      <c r="G18" s="323"/>
    </row>
    <row r="19" spans="1:8" ht="22.5" customHeight="1" x14ac:dyDescent="0.25">
      <c r="C19" s="386"/>
      <c r="D19" s="387"/>
      <c r="E19" s="387"/>
      <c r="F19" s="61"/>
      <c r="G19" s="323"/>
    </row>
    <row r="20" spans="1:8" ht="36" x14ac:dyDescent="0.25">
      <c r="A20" s="333"/>
      <c r="B20" s="341"/>
      <c r="C20" s="342" t="s">
        <v>188</v>
      </c>
      <c r="D20" s="343"/>
      <c r="E20" s="380"/>
      <c r="F20" s="267"/>
      <c r="G20" s="323"/>
    </row>
    <row r="21" spans="1:8" x14ac:dyDescent="0.25">
      <c r="A21" s="389"/>
      <c r="B21" s="367"/>
      <c r="C21" s="348" t="s">
        <v>62</v>
      </c>
      <c r="D21" s="504"/>
      <c r="E21" s="504"/>
      <c r="F21" s="151">
        <v>180</v>
      </c>
      <c r="G21" s="323"/>
    </row>
    <row r="22" spans="1:8" x14ac:dyDescent="0.25">
      <c r="A22" s="389"/>
      <c r="B22" s="367"/>
      <c r="C22" s="348" t="s">
        <v>589</v>
      </c>
      <c r="D22" s="348"/>
      <c r="E22" s="506"/>
      <c r="F22" s="151">
        <v>3</v>
      </c>
      <c r="G22" s="323"/>
    </row>
    <row r="23" spans="1:8" x14ac:dyDescent="0.25">
      <c r="C23" s="390"/>
      <c r="G23" s="323"/>
    </row>
    <row r="24" spans="1:8" s="312" customFormat="1" x14ac:dyDescent="0.25">
      <c r="A24" s="322"/>
      <c r="B24" s="338"/>
      <c r="C24" s="338"/>
      <c r="D24" s="339" t="s">
        <v>284</v>
      </c>
      <c r="E24" s="339"/>
      <c r="F24" s="95"/>
      <c r="G24" s="322"/>
      <c r="H24" s="328"/>
    </row>
    <row r="25" spans="1:8" x14ac:dyDescent="0.25">
      <c r="D25" s="339" t="s">
        <v>285</v>
      </c>
      <c r="G25" s="323"/>
    </row>
    <row r="26" spans="1:8" ht="36.75" customHeight="1" x14ac:dyDescent="0.25"/>
    <row r="27" spans="1:8" s="312" customFormat="1" x14ac:dyDescent="0.25">
      <c r="A27" s="403"/>
      <c r="B27" s="403"/>
      <c r="C27" s="403"/>
      <c r="D27" s="403"/>
      <c r="E27" s="403"/>
      <c r="F27" s="403"/>
      <c r="H27" s="328"/>
    </row>
    <row r="33" spans="1:8" ht="39" customHeight="1" x14ac:dyDescent="0.25">
      <c r="A33" s="410"/>
      <c r="B33" s="410"/>
      <c r="C33" s="410"/>
      <c r="D33" s="410"/>
      <c r="E33" s="410"/>
      <c r="F33" s="410"/>
    </row>
    <row r="34" spans="1:8" x14ac:dyDescent="0.25">
      <c r="A34" s="373"/>
      <c r="B34" s="373"/>
      <c r="C34" s="373"/>
      <c r="D34" s="373"/>
      <c r="E34" s="373"/>
      <c r="F34" s="373"/>
    </row>
    <row r="35" spans="1:8" ht="54" customHeight="1" x14ac:dyDescent="0.25"/>
    <row r="36" spans="1:8" s="312" customFormat="1" x14ac:dyDescent="0.25">
      <c r="A36" s="373"/>
      <c r="B36" s="374"/>
      <c r="C36" s="374"/>
      <c r="D36" s="374"/>
      <c r="E36" s="374"/>
      <c r="F36" s="374"/>
      <c r="H36" s="328"/>
    </row>
  </sheetData>
  <sheetProtection sheet="1" objects="1" scenarios="1"/>
  <customSheetViews>
    <customSheetView guid="{839003FA-3055-4E28-826D-0A2EF77DACBD}" scale="70" showPageBreaks="1" fitToPage="1" printArea="1" view="pageBreakPreview" topLeftCell="A7">
      <selection activeCell="C26" sqref="C26"/>
      <pageMargins left="0.74803149606299213" right="0.74803149606299213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1 E13:E17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0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89.57031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9" width="0" style="314" hidden="1" customWidth="1"/>
    <col min="2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7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635" t="s">
        <v>14</v>
      </c>
      <c r="B6" s="636"/>
      <c r="C6" s="332" t="s">
        <v>29</v>
      </c>
      <c r="D6" s="332"/>
      <c r="E6" s="332"/>
      <c r="F6" s="307"/>
      <c r="H6" s="206"/>
    </row>
    <row r="7" spans="1:8" ht="19.899999999999999" customHeight="1" x14ac:dyDescent="0.25">
      <c r="A7" s="471"/>
      <c r="B7" s="370" t="s">
        <v>27</v>
      </c>
      <c r="C7" s="370" t="s">
        <v>381</v>
      </c>
      <c r="D7" s="425">
        <v>4</v>
      </c>
      <c r="E7" s="254">
        <v>5500</v>
      </c>
      <c r="F7" s="306">
        <f>D7*E7</f>
        <v>22000</v>
      </c>
    </row>
    <row r="8" spans="1:8" ht="34.5" customHeight="1" x14ac:dyDescent="0.25">
      <c r="A8" s="333"/>
      <c r="B8" s="334"/>
      <c r="C8" s="335" t="s">
        <v>31</v>
      </c>
      <c r="D8" s="336"/>
      <c r="E8" s="444"/>
      <c r="F8" s="289"/>
    </row>
    <row r="9" spans="1:8" ht="19.899999999999999" customHeight="1" x14ac:dyDescent="0.25">
      <c r="A9" s="402"/>
      <c r="B9" s="402"/>
      <c r="C9" s="411" t="s">
        <v>379</v>
      </c>
      <c r="D9" s="438">
        <v>1</v>
      </c>
      <c r="E9" s="268">
        <v>3000</v>
      </c>
      <c r="F9" s="306">
        <f>D9*E9</f>
        <v>3000</v>
      </c>
    </row>
    <row r="10" spans="1:8" ht="19.899999999999999" customHeight="1" x14ac:dyDescent="0.25">
      <c r="A10" s="402"/>
      <c r="B10" s="402"/>
      <c r="C10" s="411" t="s">
        <v>381</v>
      </c>
      <c r="D10" s="438">
        <v>1</v>
      </c>
      <c r="E10" s="268">
        <v>3000</v>
      </c>
      <c r="F10" s="306">
        <f t="shared" ref="F10:F13" si="0">D10*E10</f>
        <v>3000</v>
      </c>
    </row>
    <row r="11" spans="1:8" ht="19.899999999999999" customHeight="1" x14ac:dyDescent="0.25">
      <c r="A11" s="402"/>
      <c r="B11" s="402"/>
      <c r="C11" s="411" t="s">
        <v>380</v>
      </c>
      <c r="D11" s="438">
        <v>1</v>
      </c>
      <c r="E11" s="268">
        <v>3000</v>
      </c>
      <c r="F11" s="306">
        <f t="shared" si="0"/>
        <v>3000</v>
      </c>
    </row>
    <row r="12" spans="1:8" ht="19.899999999999999" customHeight="1" x14ac:dyDescent="0.25">
      <c r="A12" s="402"/>
      <c r="B12" s="402"/>
      <c r="C12" s="411" t="s">
        <v>378</v>
      </c>
      <c r="D12" s="438">
        <v>1</v>
      </c>
      <c r="E12" s="268">
        <v>3000</v>
      </c>
      <c r="F12" s="306">
        <f t="shared" si="0"/>
        <v>3000</v>
      </c>
    </row>
    <row r="13" spans="1:8" ht="36" x14ac:dyDescent="0.25">
      <c r="A13" s="402"/>
      <c r="B13" s="402"/>
      <c r="C13" s="411" t="s">
        <v>377</v>
      </c>
      <c r="D13" s="438">
        <v>1</v>
      </c>
      <c r="E13" s="268">
        <v>3000</v>
      </c>
      <c r="F13" s="306">
        <f t="shared" si="0"/>
        <v>3000</v>
      </c>
    </row>
    <row r="14" spans="1:8" ht="36.75" customHeight="1" x14ac:dyDescent="0.25">
      <c r="A14" s="333"/>
      <c r="B14" s="334"/>
      <c r="C14" s="335" t="s">
        <v>32</v>
      </c>
      <c r="D14" s="336"/>
      <c r="E14" s="336"/>
      <c r="F14" s="292"/>
    </row>
    <row r="15" spans="1:8" x14ac:dyDescent="0.25">
      <c r="A15" s="389"/>
      <c r="B15" s="526"/>
      <c r="C15" s="621" t="s">
        <v>660</v>
      </c>
      <c r="D15" s="515"/>
      <c r="E15" s="515"/>
      <c r="F15" s="616">
        <v>2390</v>
      </c>
    </row>
    <row r="16" spans="1:8" ht="35.25" customHeight="1" x14ac:dyDescent="0.25">
      <c r="A16" s="333"/>
      <c r="B16" s="341"/>
      <c r="C16" s="342" t="s">
        <v>188</v>
      </c>
      <c r="D16" s="343"/>
      <c r="E16" s="343"/>
      <c r="F16" s="53"/>
    </row>
    <row r="17" spans="1:16" ht="17.45" customHeight="1" x14ac:dyDescent="0.25">
      <c r="A17" s="454"/>
      <c r="B17" s="454"/>
      <c r="C17" s="483" t="s">
        <v>185</v>
      </c>
      <c r="D17" s="371"/>
      <c r="E17" s="371"/>
      <c r="F17" s="153">
        <v>2400</v>
      </c>
      <c r="H17" s="484" t="s">
        <v>253</v>
      </c>
      <c r="I17" s="484"/>
      <c r="J17" s="484"/>
      <c r="K17" s="484"/>
      <c r="L17" s="484"/>
      <c r="M17" s="484"/>
      <c r="N17" s="484"/>
      <c r="O17" s="484"/>
      <c r="P17" s="484"/>
    </row>
    <row r="18" spans="1:16" ht="17.45" customHeight="1" x14ac:dyDescent="0.25">
      <c r="A18" s="472"/>
      <c r="B18" s="472"/>
      <c r="C18" s="483" t="s">
        <v>638</v>
      </c>
      <c r="D18" s="486"/>
      <c r="E18" s="486"/>
      <c r="F18" s="153">
        <v>2</v>
      </c>
      <c r="H18" s="484"/>
      <c r="I18" s="484"/>
      <c r="J18" s="484"/>
      <c r="K18" s="484"/>
      <c r="L18" s="484"/>
      <c r="M18" s="484"/>
      <c r="N18" s="484"/>
      <c r="O18" s="484"/>
      <c r="P18" s="484"/>
    </row>
    <row r="19" spans="1:16" x14ac:dyDescent="0.25">
      <c r="A19" s="456"/>
      <c r="B19" s="456"/>
      <c r="C19" s="485"/>
      <c r="D19" s="486"/>
      <c r="E19" s="486"/>
      <c r="F19" s="153"/>
      <c r="H19" s="484"/>
      <c r="I19" s="484"/>
      <c r="J19" s="484"/>
      <c r="K19" s="484"/>
      <c r="L19" s="484"/>
      <c r="M19" s="484"/>
      <c r="N19" s="484"/>
      <c r="O19" s="484"/>
      <c r="P19" s="484"/>
    </row>
    <row r="20" spans="1:16" x14ac:dyDescent="0.25">
      <c r="H20" s="484"/>
      <c r="I20" s="484"/>
      <c r="J20" s="484"/>
      <c r="K20" s="484"/>
      <c r="L20" s="484"/>
      <c r="M20" s="484"/>
      <c r="N20" s="484"/>
      <c r="O20" s="484"/>
      <c r="P20" s="484"/>
    </row>
    <row r="21" spans="1:16" x14ac:dyDescent="0.25">
      <c r="D21" s="339" t="s">
        <v>284</v>
      </c>
      <c r="H21" s="484"/>
      <c r="I21" s="484"/>
      <c r="J21" s="484"/>
      <c r="K21" s="484"/>
      <c r="L21" s="484"/>
      <c r="M21" s="484"/>
      <c r="N21" s="484"/>
      <c r="O21" s="484"/>
      <c r="P21" s="484"/>
    </row>
    <row r="22" spans="1:16" x14ac:dyDescent="0.25">
      <c r="D22" s="339" t="s">
        <v>285</v>
      </c>
    </row>
    <row r="23" spans="1:16" ht="24.6" customHeight="1" x14ac:dyDescent="0.25"/>
    <row r="24" spans="1:16" ht="24.6" customHeight="1" x14ac:dyDescent="0.25"/>
    <row r="27" spans="1:16" ht="24.6" customHeight="1" x14ac:dyDescent="0.25">
      <c r="A27" s="410"/>
      <c r="B27" s="410"/>
      <c r="C27" s="410"/>
      <c r="D27" s="410"/>
      <c r="E27" s="410"/>
      <c r="F27" s="410"/>
    </row>
    <row r="28" spans="1:16" ht="39" customHeight="1" x14ac:dyDescent="0.25">
      <c r="A28" s="373"/>
      <c r="B28" s="373"/>
      <c r="C28" s="373"/>
      <c r="D28" s="373"/>
      <c r="E28" s="373"/>
      <c r="F28" s="373"/>
    </row>
    <row r="30" spans="1:16" s="312" customFormat="1" ht="54" customHeight="1" x14ac:dyDescent="0.25">
      <c r="A30" s="373"/>
      <c r="B30" s="374"/>
      <c r="C30" s="374"/>
      <c r="D30" s="374"/>
      <c r="E30" s="374"/>
      <c r="F30" s="374"/>
      <c r="H30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9" sqref="C19"/>
      <pageMargins left="0.75" right="0.75" top="0.98425196850393704" bottom="0.98425196850393704" header="0" footer="0"/>
      <printOptions horizontalCentered="1"/>
      <pageSetup paperSize="9" scale="55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 E9:E13">
      <formula1>cenik</formula1>
    </dataValidation>
  </dataValidations>
  <printOptions horizontalCentered="1"/>
  <pageMargins left="0.75" right="0.75" top="0.98425196850393704" bottom="0.98425196850393704" header="0" footer="0"/>
  <pageSetup paperSize="9" scale="47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3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327"/>
    </row>
    <row r="2" spans="1:8" s="315" customFormat="1" ht="20.100000000000001" customHeight="1" x14ac:dyDescent="0.35">
      <c r="A2" s="606"/>
      <c r="B2" s="417"/>
      <c r="C2" s="417"/>
      <c r="D2" s="417"/>
      <c r="E2" s="417"/>
      <c r="F2" s="417"/>
      <c r="G2" s="324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4"/>
      <c r="H3" s="327"/>
    </row>
    <row r="4" spans="1:8" s="315" customFormat="1" ht="20.100000000000001" customHeight="1" x14ac:dyDescent="0.35">
      <c r="A4" s="606"/>
      <c r="B4" s="417"/>
      <c r="C4" s="417"/>
      <c r="D4" s="417"/>
      <c r="E4" s="417"/>
      <c r="F4" s="331"/>
      <c r="G4" s="324"/>
      <c r="H4" s="327"/>
    </row>
    <row r="5" spans="1:8" ht="76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G5" s="323"/>
      <c r="H5" s="446"/>
    </row>
    <row r="6" spans="1:8" ht="37.9" customHeight="1" x14ac:dyDescent="0.25">
      <c r="A6" s="447" t="s">
        <v>15</v>
      </c>
      <c r="B6" s="448"/>
      <c r="C6" s="332" t="s">
        <v>29</v>
      </c>
      <c r="D6" s="449"/>
      <c r="E6" s="449"/>
      <c r="F6" s="207"/>
      <c r="G6" s="269"/>
      <c r="H6" s="446"/>
    </row>
    <row r="7" spans="1:8" x14ac:dyDescent="0.25">
      <c r="A7" s="370"/>
      <c r="B7" s="370" t="s">
        <v>26</v>
      </c>
      <c r="C7" s="370" t="s">
        <v>602</v>
      </c>
      <c r="D7" s="355">
        <v>3</v>
      </c>
      <c r="E7" s="250">
        <v>5500</v>
      </c>
      <c r="F7" s="321">
        <f>D7*E7</f>
        <v>16500</v>
      </c>
      <c r="G7" s="323"/>
    </row>
    <row r="8" spans="1:8" x14ac:dyDescent="0.25">
      <c r="A8" s="377"/>
      <c r="B8" s="370" t="s">
        <v>27</v>
      </c>
      <c r="C8" s="370" t="s">
        <v>631</v>
      </c>
      <c r="D8" s="355">
        <v>3</v>
      </c>
      <c r="E8" s="250">
        <v>5500</v>
      </c>
      <c r="F8" s="321">
        <f>D8*E8</f>
        <v>16500</v>
      </c>
      <c r="G8" s="323"/>
    </row>
    <row r="9" spans="1:8" ht="36" customHeight="1" x14ac:dyDescent="0.25">
      <c r="A9" s="333"/>
      <c r="B9" s="347"/>
      <c r="C9" s="335" t="s">
        <v>31</v>
      </c>
      <c r="D9" s="336"/>
      <c r="E9" s="444"/>
      <c r="F9" s="289"/>
      <c r="G9" s="323"/>
    </row>
    <row r="10" spans="1:8" x14ac:dyDescent="0.25">
      <c r="A10" s="469"/>
      <c r="B10" s="452"/>
      <c r="C10" s="370" t="s">
        <v>382</v>
      </c>
      <c r="D10" s="355">
        <v>2</v>
      </c>
      <c r="E10" s="250">
        <v>8000</v>
      </c>
      <c r="F10" s="321">
        <f>D10*E10</f>
        <v>16000</v>
      </c>
      <c r="G10" s="323"/>
    </row>
    <row r="11" spans="1:8" ht="36" x14ac:dyDescent="0.25">
      <c r="A11" s="469"/>
      <c r="B11" s="452"/>
      <c r="C11" s="370" t="s">
        <v>383</v>
      </c>
      <c r="D11" s="355">
        <v>2</v>
      </c>
      <c r="E11" s="250">
        <v>8000</v>
      </c>
      <c r="F11" s="321">
        <f>D11*E11</f>
        <v>16000</v>
      </c>
      <c r="G11" s="323"/>
    </row>
    <row r="12" spans="1:8" ht="34.5" customHeight="1" x14ac:dyDescent="0.25">
      <c r="A12" s="333"/>
      <c r="B12" s="334"/>
      <c r="C12" s="335" t="s">
        <v>32</v>
      </c>
      <c r="D12" s="336"/>
      <c r="E12" s="336"/>
      <c r="F12" s="313"/>
      <c r="G12" s="323"/>
    </row>
    <row r="13" spans="1:8" x14ac:dyDescent="0.25">
      <c r="C13" s="386"/>
      <c r="D13" s="387"/>
      <c r="E13" s="387"/>
      <c r="F13" s="61"/>
      <c r="G13" s="496"/>
    </row>
    <row r="14" spans="1:8" ht="35.25" customHeight="1" x14ac:dyDescent="0.25">
      <c r="A14" s="333"/>
      <c r="B14" s="341"/>
      <c r="C14" s="342" t="s">
        <v>188</v>
      </c>
      <c r="D14" s="343"/>
      <c r="E14" s="343"/>
      <c r="F14" s="53"/>
      <c r="G14" s="323"/>
    </row>
    <row r="15" spans="1:8" x14ac:dyDescent="0.25">
      <c r="A15" s="607"/>
      <c r="B15" s="607"/>
      <c r="C15" s="573" t="s">
        <v>133</v>
      </c>
      <c r="D15" s="487"/>
      <c r="E15" s="487"/>
      <c r="F15" s="149">
        <v>5</v>
      </c>
      <c r="G15" s="496"/>
    </row>
    <row r="16" spans="1:8" x14ac:dyDescent="0.25">
      <c r="A16" s="607"/>
      <c r="B16" s="607"/>
      <c r="C16" s="573" t="s">
        <v>140</v>
      </c>
      <c r="D16" s="487"/>
      <c r="E16" s="487"/>
      <c r="F16" s="149">
        <v>1.5</v>
      </c>
      <c r="G16" s="496"/>
    </row>
    <row r="17" spans="1:8" ht="55.5" customHeight="1" x14ac:dyDescent="0.25">
      <c r="A17" s="607"/>
      <c r="B17" s="607"/>
      <c r="C17" s="560" t="s">
        <v>245</v>
      </c>
      <c r="D17" s="529"/>
      <c r="E17" s="529"/>
      <c r="F17" s="149">
        <v>10</v>
      </c>
      <c r="G17" s="496"/>
    </row>
    <row r="18" spans="1:8" x14ac:dyDescent="0.25">
      <c r="A18" s="116"/>
      <c r="B18" s="117"/>
      <c r="C18" s="117"/>
      <c r="D18" s="117"/>
      <c r="E18" s="117"/>
      <c r="G18" s="496"/>
    </row>
    <row r="19" spans="1:8" x14ac:dyDescent="0.25">
      <c r="A19" s="116"/>
      <c r="B19" s="117"/>
      <c r="C19" s="388"/>
      <c r="D19" s="117"/>
      <c r="E19" s="117"/>
      <c r="G19" s="496"/>
    </row>
    <row r="20" spans="1:8" x14ac:dyDescent="0.25">
      <c r="A20" s="116"/>
      <c r="B20" s="117"/>
      <c r="C20" s="117"/>
      <c r="D20" s="117"/>
      <c r="E20" s="117"/>
      <c r="G20" s="496"/>
    </row>
    <row r="21" spans="1:8" s="312" customFormat="1" x14ac:dyDescent="0.25">
      <c r="A21" s="322"/>
      <c r="B21" s="516"/>
      <c r="C21" s="516"/>
      <c r="D21" s="517" t="s">
        <v>284</v>
      </c>
      <c r="E21" s="517"/>
      <c r="F21" s="340"/>
      <c r="G21" s="322"/>
      <c r="H21" s="328"/>
    </row>
    <row r="22" spans="1:8" x14ac:dyDescent="0.25">
      <c r="D22" s="517" t="s">
        <v>285</v>
      </c>
      <c r="G22" s="496"/>
    </row>
    <row r="23" spans="1:8" x14ac:dyDescent="0.25">
      <c r="G23" s="54"/>
    </row>
    <row r="24" spans="1:8" s="312" customFormat="1" ht="36.75" customHeight="1" x14ac:dyDescent="0.25">
      <c r="A24" s="403"/>
      <c r="B24" s="403"/>
      <c r="C24" s="403"/>
      <c r="D24" s="403"/>
      <c r="E24" s="403"/>
      <c r="F24" s="403"/>
      <c r="H24" s="328"/>
    </row>
    <row r="30" spans="1:8" x14ac:dyDescent="0.25">
      <c r="A30" s="410"/>
      <c r="B30" s="410"/>
      <c r="C30" s="410"/>
      <c r="D30" s="410"/>
      <c r="E30" s="410"/>
      <c r="F30" s="410"/>
    </row>
    <row r="31" spans="1:8" ht="39" customHeight="1" x14ac:dyDescent="0.25">
      <c r="A31" s="373"/>
      <c r="B31" s="373"/>
      <c r="C31" s="373"/>
      <c r="D31" s="373"/>
      <c r="E31" s="373"/>
      <c r="F31" s="373"/>
    </row>
    <row r="33" spans="1:8" s="312" customFormat="1" ht="54" customHeight="1" x14ac:dyDescent="0.25">
      <c r="A33" s="373"/>
      <c r="B33" s="374"/>
      <c r="C33" s="374"/>
      <c r="D33" s="374"/>
      <c r="E33" s="374"/>
      <c r="F33" s="374"/>
      <c r="H33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8" sqref="C18"/>
      <pageMargins left="0.35433070866141736" right="0.35433070866141736" top="0.98425196850393704" bottom="0.98425196850393704" header="0" footer="0"/>
      <printOptions horizontalCentered="1"/>
      <pageSetup paperSize="9" scale="66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8 E10:E11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6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0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G4" s="324"/>
      <c r="H4" s="327"/>
    </row>
    <row r="5" spans="1:8" ht="76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G5" s="323"/>
      <c r="H5" s="206"/>
    </row>
    <row r="6" spans="1:8" ht="37.9" customHeight="1" x14ac:dyDescent="0.25">
      <c r="A6" s="447" t="s">
        <v>16</v>
      </c>
      <c r="B6" s="448"/>
      <c r="C6" s="332" t="s">
        <v>29</v>
      </c>
      <c r="D6" s="332"/>
      <c r="E6" s="332"/>
      <c r="F6" s="307"/>
      <c r="G6" s="323"/>
      <c r="H6" s="206"/>
    </row>
    <row r="7" spans="1:8" ht="17.45" customHeight="1" x14ac:dyDescent="0.25">
      <c r="A7" s="377"/>
      <c r="B7" s="370" t="s">
        <v>27</v>
      </c>
      <c r="C7" s="370" t="s">
        <v>519</v>
      </c>
      <c r="D7" s="425">
        <v>3</v>
      </c>
      <c r="E7" s="254">
        <v>4000</v>
      </c>
      <c r="F7" s="74">
        <f>D7*E7</f>
        <v>12000</v>
      </c>
      <c r="G7" s="323"/>
    </row>
    <row r="8" spans="1:8" ht="17.45" customHeight="1" x14ac:dyDescent="0.25">
      <c r="A8" s="377"/>
      <c r="B8" s="377"/>
      <c r="C8" s="370" t="s">
        <v>520</v>
      </c>
      <c r="D8" s="425">
        <v>3</v>
      </c>
      <c r="E8" s="254">
        <v>4000</v>
      </c>
      <c r="F8" s="74">
        <f t="shared" ref="F8:F9" si="0">D8*E8</f>
        <v>12000</v>
      </c>
      <c r="G8" s="323"/>
    </row>
    <row r="9" spans="1:8" ht="17.45" customHeight="1" x14ac:dyDescent="0.25">
      <c r="A9" s="377"/>
      <c r="B9" s="377"/>
      <c r="C9" s="402" t="s">
        <v>42</v>
      </c>
      <c r="D9" s="425">
        <v>3</v>
      </c>
      <c r="E9" s="254">
        <v>4000</v>
      </c>
      <c r="F9" s="74">
        <f t="shared" si="0"/>
        <v>12000</v>
      </c>
      <c r="G9" s="323"/>
    </row>
    <row r="10" spans="1:8" ht="34.5" customHeight="1" x14ac:dyDescent="0.25">
      <c r="A10" s="333"/>
      <c r="B10" s="334"/>
      <c r="C10" s="357" t="s">
        <v>31</v>
      </c>
      <c r="D10" s="336"/>
      <c r="E10" s="444"/>
      <c r="F10" s="261"/>
      <c r="G10" s="323"/>
    </row>
    <row r="11" spans="1:8" ht="17.45" customHeight="1" x14ac:dyDescent="0.25">
      <c r="A11" s="383"/>
      <c r="B11" s="353"/>
      <c r="C11" s="411" t="s">
        <v>384</v>
      </c>
      <c r="D11" s="355">
        <v>2</v>
      </c>
      <c r="E11" s="250">
        <v>4000</v>
      </c>
      <c r="F11" s="74">
        <f>D11*E11</f>
        <v>8000</v>
      </c>
      <c r="G11" s="323"/>
    </row>
    <row r="12" spans="1:8" ht="17.45" customHeight="1" x14ac:dyDescent="0.25">
      <c r="A12" s="471"/>
      <c r="B12" s="488"/>
      <c r="C12" s="459" t="s">
        <v>518</v>
      </c>
      <c r="D12" s="460">
        <v>2</v>
      </c>
      <c r="E12" s="270">
        <v>4000</v>
      </c>
      <c r="F12" s="74">
        <f t="shared" ref="F12:F14" si="1">D12*E12</f>
        <v>8000</v>
      </c>
      <c r="G12" s="323"/>
    </row>
    <row r="13" spans="1:8" ht="34.5" customHeight="1" x14ac:dyDescent="0.25">
      <c r="A13" s="471"/>
      <c r="B13" s="488"/>
      <c r="C13" s="370" t="s">
        <v>364</v>
      </c>
      <c r="D13" s="366">
        <v>2</v>
      </c>
      <c r="E13" s="251">
        <v>4000</v>
      </c>
      <c r="F13" s="74">
        <f t="shared" si="1"/>
        <v>8000</v>
      </c>
      <c r="G13" s="323"/>
    </row>
    <row r="14" spans="1:8" ht="20.25" customHeight="1" x14ac:dyDescent="0.25">
      <c r="A14" s="471"/>
      <c r="B14" s="488"/>
      <c r="C14" s="370" t="s">
        <v>42</v>
      </c>
      <c r="D14" s="457">
        <v>2</v>
      </c>
      <c r="E14" s="266">
        <v>8000</v>
      </c>
      <c r="F14" s="74">
        <f t="shared" si="1"/>
        <v>16000</v>
      </c>
      <c r="G14" s="323"/>
    </row>
    <row r="15" spans="1:8" ht="33.75" customHeight="1" x14ac:dyDescent="0.25">
      <c r="A15" s="333"/>
      <c r="B15" s="334"/>
      <c r="C15" s="335" t="s">
        <v>32</v>
      </c>
      <c r="D15" s="336"/>
      <c r="E15" s="336"/>
      <c r="F15" s="292"/>
      <c r="G15" s="323"/>
    </row>
    <row r="16" spans="1:8" x14ac:dyDescent="0.25">
      <c r="F16" s="52"/>
      <c r="G16" s="323"/>
    </row>
    <row r="17" spans="1:8" ht="35.25" customHeight="1" x14ac:dyDescent="0.25">
      <c r="A17" s="333"/>
      <c r="B17" s="341"/>
      <c r="C17" s="379" t="s">
        <v>188</v>
      </c>
      <c r="D17" s="380"/>
      <c r="E17" s="380"/>
      <c r="F17" s="53"/>
      <c r="G17" s="323"/>
      <c r="H17" s="314"/>
    </row>
    <row r="18" spans="1:8" ht="17.45" customHeight="1" x14ac:dyDescent="0.25">
      <c r="A18" s="470"/>
      <c r="B18" s="344"/>
      <c r="C18" s="381" t="s">
        <v>34</v>
      </c>
      <c r="D18" s="355" t="s">
        <v>33</v>
      </c>
      <c r="E18" s="355"/>
      <c r="F18" s="58">
        <v>84.58</v>
      </c>
      <c r="G18" s="323"/>
      <c r="H18" s="314"/>
    </row>
    <row r="19" spans="1:8" ht="17.45" customHeight="1" x14ac:dyDescent="0.25">
      <c r="A19" s="470"/>
      <c r="B19" s="344"/>
      <c r="C19" s="382" t="s">
        <v>134</v>
      </c>
      <c r="D19" s="458"/>
      <c r="E19" s="458"/>
      <c r="F19" s="59">
        <v>15</v>
      </c>
      <c r="G19" s="323"/>
      <c r="H19" s="314"/>
    </row>
    <row r="20" spans="1:8" ht="17.45" customHeight="1" x14ac:dyDescent="0.25">
      <c r="A20" s="470"/>
      <c r="B20" s="344"/>
      <c r="C20" s="383" t="s">
        <v>141</v>
      </c>
      <c r="D20" s="440"/>
      <c r="E20" s="425"/>
      <c r="F20" s="60">
        <v>83</v>
      </c>
      <c r="G20" s="323"/>
      <c r="H20" s="314"/>
    </row>
    <row r="21" spans="1:8" ht="36.75" customHeight="1" x14ac:dyDescent="0.25">
      <c r="A21" s="470"/>
      <c r="B21" s="344"/>
      <c r="C21" s="407" t="s">
        <v>257</v>
      </c>
      <c r="D21" s="366" t="s">
        <v>33</v>
      </c>
      <c r="E21" s="458"/>
      <c r="F21" s="60"/>
      <c r="G21" s="323"/>
      <c r="H21" s="314"/>
    </row>
    <row r="22" spans="1:8" x14ac:dyDescent="0.25">
      <c r="A22" s="470"/>
      <c r="B22" s="344"/>
      <c r="C22" s="384" t="s">
        <v>65</v>
      </c>
      <c r="D22" s="385"/>
      <c r="E22" s="385"/>
      <c r="F22" s="57">
        <v>400</v>
      </c>
      <c r="G22" s="323"/>
      <c r="H22" s="314"/>
    </row>
    <row r="23" spans="1:8" x14ac:dyDescent="0.25">
      <c r="A23" s="470"/>
      <c r="B23" s="344"/>
      <c r="C23" s="348" t="s">
        <v>66</v>
      </c>
      <c r="D23" s="349"/>
      <c r="E23" s="349"/>
      <c r="F23" s="151">
        <v>400</v>
      </c>
      <c r="G23" s="323"/>
      <c r="H23" s="314"/>
    </row>
    <row r="24" spans="1:8" x14ac:dyDescent="0.25">
      <c r="A24" s="470"/>
      <c r="B24" s="344"/>
      <c r="C24" s="348" t="s">
        <v>67</v>
      </c>
      <c r="D24" s="349"/>
      <c r="E24" s="349"/>
      <c r="F24" s="151">
        <v>400</v>
      </c>
      <c r="G24" s="323"/>
      <c r="H24" s="314"/>
    </row>
    <row r="25" spans="1:8" x14ac:dyDescent="0.25">
      <c r="A25" s="470"/>
      <c r="B25" s="344"/>
      <c r="C25" s="348" t="s">
        <v>68</v>
      </c>
      <c r="D25" s="349"/>
      <c r="E25" s="349"/>
      <c r="F25" s="151">
        <v>350</v>
      </c>
      <c r="G25" s="323"/>
      <c r="H25" s="314"/>
    </row>
    <row r="26" spans="1:8" x14ac:dyDescent="0.25">
      <c r="A26" s="470"/>
      <c r="B26" s="344"/>
      <c r="C26" s="348" t="s">
        <v>69</v>
      </c>
      <c r="D26" s="349"/>
      <c r="E26" s="349"/>
      <c r="F26" s="151">
        <v>350</v>
      </c>
      <c r="G26" s="323"/>
      <c r="H26" s="314"/>
    </row>
    <row r="27" spans="1:8" x14ac:dyDescent="0.25">
      <c r="A27" s="470"/>
      <c r="B27" s="344"/>
      <c r="C27" s="348" t="s">
        <v>70</v>
      </c>
      <c r="D27" s="349"/>
      <c r="E27" s="349"/>
      <c r="F27" s="151">
        <v>400</v>
      </c>
      <c r="G27" s="323"/>
      <c r="H27" s="314"/>
    </row>
    <row r="28" spans="1:8" x14ac:dyDescent="0.25">
      <c r="A28" s="470"/>
      <c r="B28" s="344"/>
      <c r="C28" s="351" t="s">
        <v>71</v>
      </c>
      <c r="D28" s="349"/>
      <c r="E28" s="349"/>
      <c r="F28" s="151">
        <v>500</v>
      </c>
      <c r="G28" s="323"/>
      <c r="H28" s="314"/>
    </row>
    <row r="29" spans="1:8" x14ac:dyDescent="0.25">
      <c r="A29" s="470"/>
      <c r="B29" s="344"/>
      <c r="C29" s="358" t="s">
        <v>258</v>
      </c>
      <c r="D29" s="350" t="s">
        <v>33</v>
      </c>
      <c r="E29" s="350"/>
      <c r="F29" s="151"/>
      <c r="G29" s="323"/>
      <c r="H29" s="314"/>
    </row>
    <row r="30" spans="1:8" x14ac:dyDescent="0.25">
      <c r="A30" s="470"/>
      <c r="B30" s="344"/>
      <c r="C30" s="384" t="s">
        <v>72</v>
      </c>
      <c r="D30" s="349"/>
      <c r="E30" s="349"/>
      <c r="F30" s="151">
        <v>400</v>
      </c>
      <c r="G30" s="323"/>
      <c r="H30" s="314"/>
    </row>
    <row r="31" spans="1:8" x14ac:dyDescent="0.25">
      <c r="A31" s="470"/>
      <c r="B31" s="344"/>
      <c r="C31" s="348" t="s">
        <v>73</v>
      </c>
      <c r="D31" s="349"/>
      <c r="E31" s="349"/>
      <c r="F31" s="151">
        <v>400</v>
      </c>
      <c r="G31" s="323"/>
      <c r="H31" s="314"/>
    </row>
    <row r="32" spans="1:8" x14ac:dyDescent="0.25">
      <c r="A32" s="470"/>
      <c r="B32" s="344"/>
      <c r="C32" s="348" t="s">
        <v>74</v>
      </c>
      <c r="D32" s="349"/>
      <c r="E32" s="349"/>
      <c r="F32" s="151">
        <v>400</v>
      </c>
      <c r="G32" s="323"/>
      <c r="H32" s="314"/>
    </row>
    <row r="33" spans="1:8" x14ac:dyDescent="0.25">
      <c r="A33" s="470"/>
      <c r="B33" s="344"/>
      <c r="C33" s="348" t="s">
        <v>75</v>
      </c>
      <c r="D33" s="349"/>
      <c r="E33" s="349"/>
      <c r="F33" s="151">
        <v>300</v>
      </c>
      <c r="G33" s="323"/>
    </row>
    <row r="34" spans="1:8" x14ac:dyDescent="0.25">
      <c r="A34" s="470"/>
      <c r="B34" s="344"/>
      <c r="C34" s="348" t="s">
        <v>76</v>
      </c>
      <c r="D34" s="349"/>
      <c r="E34" s="349"/>
      <c r="F34" s="151">
        <v>400</v>
      </c>
      <c r="G34" s="323"/>
    </row>
    <row r="35" spans="1:8" x14ac:dyDescent="0.25">
      <c r="F35" s="115"/>
      <c r="G35" s="323"/>
    </row>
    <row r="36" spans="1:8" x14ac:dyDescent="0.25">
      <c r="F36" s="115"/>
      <c r="G36" s="323"/>
    </row>
    <row r="37" spans="1:8" s="312" customFormat="1" x14ac:dyDescent="0.25">
      <c r="A37" s="322"/>
      <c r="B37" s="338"/>
      <c r="C37" s="338"/>
      <c r="D37" s="339" t="s">
        <v>284</v>
      </c>
      <c r="E37" s="339"/>
      <c r="F37" s="95"/>
      <c r="G37" s="322"/>
      <c r="H37" s="328"/>
    </row>
    <row r="38" spans="1:8" x14ac:dyDescent="0.25">
      <c r="D38" s="339" t="s">
        <v>285</v>
      </c>
      <c r="G38" s="323"/>
    </row>
    <row r="40" spans="1:8" ht="35.450000000000003" customHeight="1" x14ac:dyDescent="0.25">
      <c r="A40" s="403"/>
      <c r="B40" s="403"/>
      <c r="C40" s="403"/>
      <c r="D40" s="403"/>
      <c r="E40" s="403"/>
      <c r="F40" s="403"/>
    </row>
    <row r="47" spans="1:8" x14ac:dyDescent="0.25">
      <c r="A47" s="410"/>
      <c r="B47" s="410"/>
      <c r="C47" s="410"/>
      <c r="D47" s="410"/>
      <c r="E47" s="410"/>
      <c r="F47" s="410"/>
    </row>
    <row r="48" spans="1:8" ht="39" customHeight="1" x14ac:dyDescent="0.25">
      <c r="A48" s="373"/>
      <c r="B48" s="373"/>
      <c r="C48" s="373"/>
      <c r="D48" s="373"/>
      <c r="E48" s="373"/>
      <c r="F48" s="373"/>
    </row>
    <row r="50" spans="1:8" s="312" customFormat="1" ht="54" customHeight="1" x14ac:dyDescent="0.25">
      <c r="A50" s="373"/>
      <c r="B50" s="374"/>
      <c r="C50" s="374"/>
      <c r="D50" s="374"/>
      <c r="E50" s="374"/>
      <c r="F50" s="374"/>
      <c r="H50" s="328"/>
    </row>
  </sheetData>
  <sheetProtection sheet="1" objects="1" scenarios="1"/>
  <customSheetViews>
    <customSheetView guid="{839003FA-3055-4E28-826D-0A2EF77DACBD}" scale="70" showPageBreaks="1" fitToPage="1" printArea="1" view="pageBreakPreview" topLeftCell="A4">
      <selection activeCell="C24" sqref="C24"/>
      <pageMargins left="0.75" right="0.75" top="0.98425196850393704" bottom="0.98425196850393704" header="0" footer="0"/>
      <printOptions horizontalCentered="1"/>
      <pageSetup paperSize="9" scale="47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9 E11:E14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8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499"/>
    </row>
    <row r="2" spans="1:8" s="315" customFormat="1" ht="20.100000000000001" customHeight="1" x14ac:dyDescent="0.35">
      <c r="A2" s="608"/>
      <c r="B2" s="417"/>
      <c r="C2" s="417"/>
      <c r="D2" s="417"/>
      <c r="E2" s="417"/>
      <c r="F2" s="417"/>
      <c r="G2" s="324"/>
      <c r="H2" s="499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4"/>
      <c r="H3" s="499"/>
    </row>
    <row r="4" spans="1:8" s="315" customFormat="1" ht="20.100000000000001" customHeight="1" x14ac:dyDescent="0.35">
      <c r="A4" s="608"/>
      <c r="B4" s="417"/>
      <c r="C4" s="417"/>
      <c r="D4" s="417"/>
      <c r="E4" s="417"/>
      <c r="F4" s="331"/>
      <c r="G4" s="324"/>
      <c r="H4" s="499"/>
    </row>
    <row r="5" spans="1:8" ht="83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G5" s="323"/>
      <c r="H5" s="446"/>
    </row>
    <row r="6" spans="1:8" ht="37.9" customHeight="1" x14ac:dyDescent="0.25">
      <c r="A6" s="447" t="s">
        <v>17</v>
      </c>
      <c r="B6" s="465"/>
      <c r="C6" s="332" t="s">
        <v>29</v>
      </c>
      <c r="D6" s="332"/>
      <c r="E6" s="332"/>
      <c r="F6" s="464"/>
      <c r="G6" s="323"/>
      <c r="H6" s="446"/>
    </row>
    <row r="7" spans="1:8" x14ac:dyDescent="0.25">
      <c r="A7" s="370"/>
      <c r="B7" s="370" t="s">
        <v>26</v>
      </c>
      <c r="C7" s="353" t="s">
        <v>647</v>
      </c>
      <c r="D7" s="355">
        <v>3</v>
      </c>
      <c r="E7" s="250">
        <v>3000</v>
      </c>
      <c r="F7" s="321">
        <f>D7*E7</f>
        <v>9000</v>
      </c>
      <c r="G7" s="323"/>
      <c r="H7" s="500"/>
    </row>
    <row r="8" spans="1:8" ht="39.6" customHeight="1" x14ac:dyDescent="0.25">
      <c r="A8" s="377"/>
      <c r="B8" s="370" t="s">
        <v>27</v>
      </c>
      <c r="C8" s="370" t="s">
        <v>521</v>
      </c>
      <c r="D8" s="355">
        <v>3</v>
      </c>
      <c r="E8" s="250">
        <v>3000</v>
      </c>
      <c r="F8" s="321">
        <f t="shared" ref="F8:F13" si="0">D8*E8</f>
        <v>9000</v>
      </c>
      <c r="G8" s="323"/>
      <c r="H8" s="500"/>
    </row>
    <row r="9" spans="1:8" ht="39.6" customHeight="1" x14ac:dyDescent="0.25">
      <c r="A9" s="377"/>
      <c r="B9" s="377"/>
      <c r="C9" s="370" t="s">
        <v>522</v>
      </c>
      <c r="D9" s="355">
        <v>3</v>
      </c>
      <c r="E9" s="250">
        <v>3000</v>
      </c>
      <c r="F9" s="321">
        <f t="shared" si="0"/>
        <v>9000</v>
      </c>
      <c r="G9" s="323"/>
      <c r="H9" s="500"/>
    </row>
    <row r="10" spans="1:8" ht="36" x14ac:dyDescent="0.25">
      <c r="A10" s="377"/>
      <c r="B10" s="378"/>
      <c r="C10" s="370" t="s">
        <v>523</v>
      </c>
      <c r="D10" s="355">
        <v>3</v>
      </c>
      <c r="E10" s="250">
        <v>5500</v>
      </c>
      <c r="F10" s="321">
        <f t="shared" si="0"/>
        <v>16500</v>
      </c>
      <c r="G10" s="323"/>
      <c r="H10" s="500"/>
    </row>
    <row r="11" spans="1:8" ht="20.45" customHeight="1" x14ac:dyDescent="0.25">
      <c r="A11" s="333"/>
      <c r="B11" s="347"/>
      <c r="C11" s="335" t="s">
        <v>31</v>
      </c>
      <c r="D11" s="336"/>
      <c r="E11" s="444"/>
      <c r="F11" s="445"/>
      <c r="G11" s="323"/>
      <c r="H11" s="500"/>
    </row>
    <row r="12" spans="1:8" ht="36.75" customHeight="1" x14ac:dyDescent="0.25">
      <c r="A12" s="383"/>
      <c r="B12" s="370"/>
      <c r="C12" s="370" t="s">
        <v>386</v>
      </c>
      <c r="D12" s="355">
        <v>2</v>
      </c>
      <c r="E12" s="250">
        <v>3000</v>
      </c>
      <c r="F12" s="321">
        <f t="shared" si="0"/>
        <v>6000</v>
      </c>
      <c r="G12" s="323"/>
      <c r="H12" s="500"/>
    </row>
    <row r="13" spans="1:8" ht="36.75" customHeight="1" x14ac:dyDescent="0.25">
      <c r="A13" s="471"/>
      <c r="B13" s="377"/>
      <c r="C13" s="370" t="s">
        <v>385</v>
      </c>
      <c r="D13" s="355">
        <v>2</v>
      </c>
      <c r="E13" s="250">
        <v>3000</v>
      </c>
      <c r="F13" s="321">
        <f t="shared" si="0"/>
        <v>6000</v>
      </c>
      <c r="G13" s="323"/>
      <c r="H13" s="500"/>
    </row>
    <row r="14" spans="1:8" x14ac:dyDescent="0.25">
      <c r="A14" s="333"/>
      <c r="B14" s="334"/>
      <c r="C14" s="335" t="s">
        <v>32</v>
      </c>
      <c r="D14" s="336"/>
      <c r="E14" s="336"/>
      <c r="F14" s="313"/>
      <c r="G14" s="323"/>
      <c r="H14" s="500"/>
    </row>
    <row r="15" spans="1:8" x14ac:dyDescent="0.25">
      <c r="F15" s="52"/>
      <c r="G15" s="323"/>
      <c r="H15" s="500"/>
    </row>
    <row r="16" spans="1:8" ht="34.5" customHeight="1" x14ac:dyDescent="0.25">
      <c r="A16" s="333"/>
      <c r="B16" s="341"/>
      <c r="C16" s="342" t="s">
        <v>188</v>
      </c>
      <c r="D16" s="343"/>
      <c r="E16" s="343"/>
      <c r="F16" s="53"/>
      <c r="G16" s="323"/>
      <c r="H16" s="500"/>
    </row>
    <row r="17" spans="1:8" ht="36" x14ac:dyDescent="0.25">
      <c r="A17" s="565"/>
      <c r="B17" s="565"/>
      <c r="C17" s="560" t="s">
        <v>577</v>
      </c>
      <c r="D17" s="529"/>
      <c r="E17" s="529"/>
      <c r="F17" s="151">
        <v>127</v>
      </c>
      <c r="G17" s="323"/>
      <c r="H17" s="500"/>
    </row>
    <row r="18" spans="1:8" ht="36" x14ac:dyDescent="0.25">
      <c r="A18" s="574"/>
      <c r="B18" s="574"/>
      <c r="C18" s="489" t="s">
        <v>578</v>
      </c>
      <c r="D18" s="490"/>
      <c r="E18" s="490"/>
      <c r="F18" s="509">
        <v>50</v>
      </c>
      <c r="G18" s="507"/>
      <c r="H18" s="500"/>
    </row>
    <row r="19" spans="1:8" ht="35.450000000000003" customHeight="1" x14ac:dyDescent="0.25">
      <c r="A19" s="574"/>
      <c r="B19" s="574"/>
      <c r="C19" s="575" t="s">
        <v>63</v>
      </c>
      <c r="D19" s="576"/>
      <c r="E19" s="576"/>
      <c r="F19" s="510">
        <v>254</v>
      </c>
      <c r="G19" s="323"/>
      <c r="H19" s="500"/>
    </row>
    <row r="20" spans="1:8" ht="35.450000000000003" customHeight="1" x14ac:dyDescent="0.25">
      <c r="A20" s="566"/>
      <c r="B20" s="566"/>
      <c r="C20" s="573" t="s">
        <v>144</v>
      </c>
      <c r="D20" s="487"/>
      <c r="E20" s="487"/>
      <c r="F20" s="511">
        <v>3</v>
      </c>
      <c r="G20" s="496"/>
      <c r="H20" s="500"/>
    </row>
    <row r="21" spans="1:8" ht="35.25" customHeight="1" x14ac:dyDescent="0.25">
      <c r="G21" s="323"/>
      <c r="H21" s="500"/>
    </row>
    <row r="22" spans="1:8" x14ac:dyDescent="0.25">
      <c r="G22" s="323"/>
      <c r="H22" s="500"/>
    </row>
    <row r="23" spans="1:8" s="312" customFormat="1" x14ac:dyDescent="0.25">
      <c r="A23" s="322"/>
      <c r="B23" s="516"/>
      <c r="C23" s="516"/>
      <c r="D23" s="517" t="s">
        <v>284</v>
      </c>
      <c r="E23" s="517"/>
      <c r="F23" s="340"/>
      <c r="G23" s="322"/>
      <c r="H23" s="500"/>
    </row>
    <row r="24" spans="1:8" x14ac:dyDescent="0.25">
      <c r="D24" s="517" t="s">
        <v>285</v>
      </c>
      <c r="G24" s="323"/>
      <c r="H24" s="500"/>
    </row>
    <row r="26" spans="1:8" x14ac:dyDescent="0.25">
      <c r="A26" s="403"/>
      <c r="B26" s="403"/>
      <c r="C26" s="403"/>
      <c r="D26" s="403"/>
      <c r="E26" s="403"/>
      <c r="F26" s="403"/>
    </row>
    <row r="28" spans="1:8" ht="40.15" customHeight="1" x14ac:dyDescent="0.25"/>
    <row r="33" spans="1:8" x14ac:dyDescent="0.25">
      <c r="A33" s="410"/>
      <c r="B33" s="410"/>
      <c r="C33" s="410"/>
      <c r="D33" s="410"/>
      <c r="E33" s="410"/>
      <c r="F33" s="410"/>
    </row>
    <row r="34" spans="1:8" x14ac:dyDescent="0.25">
      <c r="A34" s="373"/>
      <c r="B34" s="373"/>
      <c r="C34" s="373"/>
      <c r="D34" s="373"/>
      <c r="E34" s="373"/>
      <c r="F34" s="373"/>
    </row>
    <row r="36" spans="1:8" s="312" customFormat="1" ht="39" customHeight="1" x14ac:dyDescent="0.25">
      <c r="A36" s="373"/>
      <c r="B36" s="374"/>
      <c r="C36" s="374"/>
      <c r="D36" s="374"/>
      <c r="E36" s="374"/>
      <c r="F36" s="374"/>
      <c r="H36" s="328"/>
    </row>
    <row r="38" spans="1:8" ht="54" customHeight="1" x14ac:dyDescent="0.25"/>
  </sheetData>
  <sheetProtection sheet="1" objects="1" scenarios="1"/>
  <customSheetViews>
    <customSheetView guid="{839003FA-3055-4E28-826D-0A2EF77DACBD}" scale="70" showPageBreaks="1" fitToPage="1" printArea="1" view="pageBreakPreview" topLeftCell="A7">
      <selection activeCell="C35" sqref="C35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12:E13 E7:E10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8"/>
  <sheetViews>
    <sheetView view="pageBreakPreview" topLeftCell="A91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539"/>
    <col min="2" max="2" width="9.5703125" style="516" customWidth="1"/>
    <col min="3" max="3" width="79.28515625" style="516" customWidth="1"/>
    <col min="4" max="5" width="25.7109375" style="517" customWidth="1"/>
    <col min="6" max="6" width="25.7109375" style="154" customWidth="1"/>
    <col min="7" max="7" width="2.42578125" style="536" customWidth="1"/>
    <col min="8" max="8" width="13" style="537" customWidth="1"/>
    <col min="9" max="10" width="9.140625" style="536" customWidth="1"/>
    <col min="11" max="11" width="0" style="536" hidden="1" customWidth="1"/>
    <col min="12" max="16384" width="9.140625" style="536"/>
  </cols>
  <sheetData>
    <row r="1" spans="1:8" s="558" customFormat="1" ht="69.75" customHeight="1" x14ac:dyDescent="0.35">
      <c r="A1" s="637" t="s">
        <v>611</v>
      </c>
      <c r="B1" s="637"/>
      <c r="C1" s="637"/>
      <c r="D1" s="637"/>
      <c r="E1" s="637"/>
      <c r="F1" s="637"/>
      <c r="G1" s="559"/>
      <c r="H1" s="597"/>
    </row>
    <row r="2" spans="1:8" s="558" customFormat="1" ht="20.100000000000001" customHeight="1" x14ac:dyDescent="0.35">
      <c r="A2" s="569"/>
      <c r="B2" s="570"/>
      <c r="C2" s="570"/>
      <c r="D2" s="570"/>
      <c r="E2" s="570"/>
      <c r="F2" s="570"/>
      <c r="G2" s="559"/>
      <c r="H2" s="597"/>
    </row>
    <row r="3" spans="1:8" s="558" customFormat="1" ht="20.100000000000001" customHeight="1" x14ac:dyDescent="0.35">
      <c r="A3" s="630" t="s">
        <v>665</v>
      </c>
      <c r="B3" s="570"/>
      <c r="C3" s="570"/>
      <c r="D3" s="570"/>
      <c r="E3" s="570"/>
      <c r="F3" s="570"/>
      <c r="G3" s="559"/>
      <c r="H3" s="597"/>
    </row>
    <row r="4" spans="1:8" s="558" customFormat="1" ht="20.100000000000001" customHeight="1" x14ac:dyDescent="0.35">
      <c r="A4" s="569"/>
      <c r="B4" s="570"/>
      <c r="C4" s="570"/>
      <c r="D4" s="570"/>
      <c r="E4" s="570"/>
      <c r="F4" s="157"/>
      <c r="G4" s="559"/>
      <c r="H4" s="597"/>
    </row>
    <row r="5" spans="1:8" ht="73.150000000000006" customHeight="1" x14ac:dyDescent="0.25">
      <c r="A5" s="638" t="s">
        <v>146</v>
      </c>
      <c r="B5" s="639"/>
      <c r="C5" s="571" t="s">
        <v>147</v>
      </c>
      <c r="D5" s="419" t="s">
        <v>629</v>
      </c>
      <c r="E5" s="443" t="s">
        <v>627</v>
      </c>
      <c r="F5" s="287" t="s">
        <v>628</v>
      </c>
      <c r="G5" s="538"/>
      <c r="H5" s="229"/>
    </row>
    <row r="6" spans="1:8" ht="37.9" customHeight="1" x14ac:dyDescent="0.25">
      <c r="A6" s="580" t="s">
        <v>18</v>
      </c>
      <c r="B6" s="581"/>
      <c r="C6" s="557" t="s">
        <v>29</v>
      </c>
      <c r="D6" s="557"/>
      <c r="E6" s="557"/>
      <c r="F6" s="228"/>
      <c r="G6" s="538"/>
      <c r="H6" s="229"/>
    </row>
    <row r="7" spans="1:8" ht="17.45" customHeight="1" x14ac:dyDescent="0.25">
      <c r="A7" s="582"/>
      <c r="B7" s="583" t="s">
        <v>27</v>
      </c>
      <c r="C7" s="584" t="s">
        <v>524</v>
      </c>
      <c r="D7" s="554">
        <v>3</v>
      </c>
      <c r="E7" s="512">
        <v>3000</v>
      </c>
      <c r="F7" s="155">
        <f>D7*E7</f>
        <v>9000</v>
      </c>
      <c r="G7" s="538"/>
      <c r="H7" s="598"/>
    </row>
    <row r="8" spans="1:8" ht="17.45" customHeight="1" x14ac:dyDescent="0.25">
      <c r="A8" s="582"/>
      <c r="B8" s="585"/>
      <c r="C8" s="567" t="s">
        <v>525</v>
      </c>
      <c r="D8" s="554">
        <v>3</v>
      </c>
      <c r="E8" s="512">
        <v>3000</v>
      </c>
      <c r="F8" s="155">
        <f t="shared" ref="F8:F53" si="0">D8*E8</f>
        <v>9000</v>
      </c>
      <c r="G8" s="538"/>
      <c r="H8" s="598"/>
    </row>
    <row r="9" spans="1:8" x14ac:dyDescent="0.25">
      <c r="A9" s="582"/>
      <c r="B9" s="585"/>
      <c r="C9" s="584" t="s">
        <v>526</v>
      </c>
      <c r="D9" s="554">
        <v>3</v>
      </c>
      <c r="E9" s="512">
        <v>3000</v>
      </c>
      <c r="F9" s="155">
        <f t="shared" si="0"/>
        <v>9000</v>
      </c>
      <c r="G9" s="538"/>
      <c r="H9" s="598"/>
    </row>
    <row r="10" spans="1:8" ht="17.45" customHeight="1" x14ac:dyDescent="0.25">
      <c r="A10" s="582"/>
      <c r="B10" s="585"/>
      <c r="C10" s="584" t="s">
        <v>452</v>
      </c>
      <c r="D10" s="554">
        <v>3</v>
      </c>
      <c r="E10" s="512">
        <v>3000</v>
      </c>
      <c r="F10" s="155">
        <f t="shared" si="0"/>
        <v>9000</v>
      </c>
      <c r="G10" s="538"/>
      <c r="H10" s="598"/>
    </row>
    <row r="11" spans="1:8" x14ac:dyDescent="0.25">
      <c r="A11" s="582"/>
      <c r="B11" s="585"/>
      <c r="C11" s="584" t="s">
        <v>421</v>
      </c>
      <c r="D11" s="554">
        <v>3</v>
      </c>
      <c r="E11" s="512">
        <v>3000</v>
      </c>
      <c r="F11" s="155">
        <f t="shared" si="0"/>
        <v>9000</v>
      </c>
      <c r="G11" s="538"/>
      <c r="H11" s="598"/>
    </row>
    <row r="12" spans="1:8" x14ac:dyDescent="0.25">
      <c r="A12" s="582"/>
      <c r="B12" s="585"/>
      <c r="C12" s="584" t="s">
        <v>416</v>
      </c>
      <c r="D12" s="554">
        <v>3</v>
      </c>
      <c r="E12" s="512">
        <v>3000</v>
      </c>
      <c r="F12" s="155">
        <f t="shared" si="0"/>
        <v>9000</v>
      </c>
      <c r="G12" s="538"/>
      <c r="H12" s="598"/>
    </row>
    <row r="13" spans="1:8" x14ac:dyDescent="0.25">
      <c r="A13" s="582"/>
      <c r="B13" s="585"/>
      <c r="C13" s="584" t="s">
        <v>450</v>
      </c>
      <c r="D13" s="554">
        <v>3</v>
      </c>
      <c r="E13" s="512">
        <v>3000</v>
      </c>
      <c r="F13" s="155">
        <f t="shared" si="0"/>
        <v>9000</v>
      </c>
      <c r="G13" s="538"/>
      <c r="H13" s="598"/>
    </row>
    <row r="14" spans="1:8" ht="17.45" customHeight="1" x14ac:dyDescent="0.25">
      <c r="A14" s="582"/>
      <c r="B14" s="585"/>
      <c r="C14" s="584" t="s">
        <v>395</v>
      </c>
      <c r="D14" s="554">
        <v>3</v>
      </c>
      <c r="E14" s="512">
        <v>3000</v>
      </c>
      <c r="F14" s="155">
        <f t="shared" si="0"/>
        <v>9000</v>
      </c>
      <c r="G14" s="538"/>
      <c r="H14" s="598"/>
    </row>
    <row r="15" spans="1:8" x14ac:dyDescent="0.25">
      <c r="A15" s="582"/>
      <c r="B15" s="585"/>
      <c r="C15" s="584" t="s">
        <v>451</v>
      </c>
      <c r="D15" s="554">
        <v>3</v>
      </c>
      <c r="E15" s="512">
        <v>3000</v>
      </c>
      <c r="F15" s="155">
        <f t="shared" si="0"/>
        <v>9000</v>
      </c>
      <c r="G15" s="538"/>
      <c r="H15" s="598"/>
    </row>
    <row r="16" spans="1:8" x14ac:dyDescent="0.25">
      <c r="A16" s="582"/>
      <c r="B16" s="585"/>
      <c r="C16" s="584" t="s">
        <v>398</v>
      </c>
      <c r="D16" s="554">
        <v>3</v>
      </c>
      <c r="E16" s="512">
        <v>3000</v>
      </c>
      <c r="F16" s="155">
        <f t="shared" si="0"/>
        <v>9000</v>
      </c>
      <c r="G16" s="538"/>
      <c r="H16" s="598"/>
    </row>
    <row r="17" spans="1:8" x14ac:dyDescent="0.25">
      <c r="A17" s="582"/>
      <c r="B17" s="585"/>
      <c r="C17" s="584" t="s">
        <v>527</v>
      </c>
      <c r="D17" s="554">
        <v>3</v>
      </c>
      <c r="E17" s="512">
        <v>3000</v>
      </c>
      <c r="F17" s="155">
        <f t="shared" si="0"/>
        <v>9000</v>
      </c>
      <c r="G17" s="538"/>
      <c r="H17" s="598"/>
    </row>
    <row r="18" spans="1:8" x14ac:dyDescent="0.25">
      <c r="A18" s="582"/>
      <c r="B18" s="585"/>
      <c r="C18" s="584" t="s">
        <v>528</v>
      </c>
      <c r="D18" s="554">
        <v>3</v>
      </c>
      <c r="E18" s="512">
        <v>3000</v>
      </c>
      <c r="F18" s="155">
        <f t="shared" si="0"/>
        <v>9000</v>
      </c>
      <c r="G18" s="538"/>
      <c r="H18" s="598"/>
    </row>
    <row r="19" spans="1:8" x14ac:dyDescent="0.25">
      <c r="A19" s="582"/>
      <c r="B19" s="585"/>
      <c r="C19" s="584" t="s">
        <v>391</v>
      </c>
      <c r="D19" s="554">
        <v>3</v>
      </c>
      <c r="E19" s="512">
        <v>3000</v>
      </c>
      <c r="F19" s="155">
        <f t="shared" si="0"/>
        <v>9000</v>
      </c>
      <c r="G19" s="538"/>
      <c r="H19" s="598"/>
    </row>
    <row r="20" spans="1:8" x14ac:dyDescent="0.25">
      <c r="A20" s="582"/>
      <c r="B20" s="585"/>
      <c r="C20" s="584" t="s">
        <v>529</v>
      </c>
      <c r="D20" s="554">
        <v>3</v>
      </c>
      <c r="E20" s="512">
        <v>3000</v>
      </c>
      <c r="F20" s="155">
        <f t="shared" si="0"/>
        <v>9000</v>
      </c>
      <c r="G20" s="538"/>
      <c r="H20" s="598"/>
    </row>
    <row r="21" spans="1:8" x14ac:dyDescent="0.25">
      <c r="A21" s="582"/>
      <c r="B21" s="585"/>
      <c r="C21" s="584" t="s">
        <v>530</v>
      </c>
      <c r="D21" s="554">
        <v>3</v>
      </c>
      <c r="E21" s="512">
        <v>3000</v>
      </c>
      <c r="F21" s="155">
        <f t="shared" si="0"/>
        <v>9000</v>
      </c>
      <c r="G21" s="538"/>
      <c r="H21" s="598"/>
    </row>
    <row r="22" spans="1:8" ht="17.45" customHeight="1" x14ac:dyDescent="0.25">
      <c r="A22" s="582"/>
      <c r="B22" s="585"/>
      <c r="C22" s="584" t="s">
        <v>531</v>
      </c>
      <c r="D22" s="554">
        <v>3</v>
      </c>
      <c r="E22" s="512">
        <v>3000</v>
      </c>
      <c r="F22" s="155">
        <f t="shared" si="0"/>
        <v>9000</v>
      </c>
      <c r="G22" s="538"/>
      <c r="H22" s="598"/>
    </row>
    <row r="23" spans="1:8" x14ac:dyDescent="0.25">
      <c r="A23" s="582"/>
      <c r="B23" s="585"/>
      <c r="C23" s="584" t="s">
        <v>448</v>
      </c>
      <c r="D23" s="554">
        <v>3</v>
      </c>
      <c r="E23" s="512">
        <v>3000</v>
      </c>
      <c r="F23" s="155">
        <f t="shared" si="0"/>
        <v>9000</v>
      </c>
      <c r="G23" s="538"/>
      <c r="H23" s="598"/>
    </row>
    <row r="24" spans="1:8" ht="17.45" customHeight="1" x14ac:dyDescent="0.25">
      <c r="A24" s="582"/>
      <c r="B24" s="585"/>
      <c r="C24" s="584" t="s">
        <v>532</v>
      </c>
      <c r="D24" s="554">
        <v>3</v>
      </c>
      <c r="E24" s="512">
        <v>3000</v>
      </c>
      <c r="F24" s="155">
        <f t="shared" si="0"/>
        <v>9000</v>
      </c>
      <c r="G24" s="538"/>
      <c r="H24" s="598"/>
    </row>
    <row r="25" spans="1:8" x14ac:dyDescent="0.25">
      <c r="A25" s="582"/>
      <c r="B25" s="585"/>
      <c r="C25" s="584" t="s">
        <v>533</v>
      </c>
      <c r="D25" s="554">
        <v>3</v>
      </c>
      <c r="E25" s="512">
        <v>3000</v>
      </c>
      <c r="F25" s="155">
        <f t="shared" si="0"/>
        <v>9000</v>
      </c>
      <c r="G25" s="538"/>
      <c r="H25" s="598"/>
    </row>
    <row r="26" spans="1:8" x14ac:dyDescent="0.25">
      <c r="A26" s="582"/>
      <c r="B26" s="585"/>
      <c r="C26" s="584" t="s">
        <v>534</v>
      </c>
      <c r="D26" s="554">
        <v>3</v>
      </c>
      <c r="E26" s="512">
        <v>3000</v>
      </c>
      <c r="F26" s="155">
        <f t="shared" si="0"/>
        <v>9000</v>
      </c>
      <c r="G26" s="538"/>
      <c r="H26" s="598"/>
    </row>
    <row r="27" spans="1:8" ht="17.45" customHeight="1" x14ac:dyDescent="0.25">
      <c r="A27" s="582"/>
      <c r="B27" s="585"/>
      <c r="C27" s="584" t="s">
        <v>535</v>
      </c>
      <c r="D27" s="554">
        <v>3</v>
      </c>
      <c r="E27" s="512">
        <v>3000</v>
      </c>
      <c r="F27" s="155">
        <f t="shared" si="0"/>
        <v>9000</v>
      </c>
      <c r="G27" s="538"/>
      <c r="H27" s="598"/>
    </row>
    <row r="28" spans="1:8" x14ac:dyDescent="0.25">
      <c r="A28" s="582"/>
      <c r="B28" s="585"/>
      <c r="C28" s="584" t="s">
        <v>536</v>
      </c>
      <c r="D28" s="554">
        <v>3</v>
      </c>
      <c r="E28" s="512">
        <v>3000</v>
      </c>
      <c r="F28" s="155">
        <f t="shared" si="0"/>
        <v>9000</v>
      </c>
      <c r="G28" s="538"/>
      <c r="H28" s="598"/>
    </row>
    <row r="29" spans="1:8" ht="17.45" customHeight="1" x14ac:dyDescent="0.25">
      <c r="A29" s="582"/>
      <c r="B29" s="585"/>
      <c r="C29" s="584" t="s">
        <v>537</v>
      </c>
      <c r="D29" s="554">
        <v>3</v>
      </c>
      <c r="E29" s="512">
        <v>3000</v>
      </c>
      <c r="F29" s="155">
        <f t="shared" si="0"/>
        <v>9000</v>
      </c>
      <c r="G29" s="538"/>
      <c r="H29" s="598"/>
    </row>
    <row r="30" spans="1:8" ht="17.45" customHeight="1" x14ac:dyDescent="0.25">
      <c r="A30" s="582"/>
      <c r="B30" s="585"/>
      <c r="C30" s="584" t="s">
        <v>538</v>
      </c>
      <c r="D30" s="554">
        <v>3</v>
      </c>
      <c r="E30" s="512">
        <v>3000</v>
      </c>
      <c r="F30" s="155">
        <f t="shared" si="0"/>
        <v>9000</v>
      </c>
      <c r="G30" s="538"/>
      <c r="H30" s="598"/>
    </row>
    <row r="31" spans="1:8" ht="17.45" customHeight="1" x14ac:dyDescent="0.25">
      <c r="A31" s="582"/>
      <c r="B31" s="585"/>
      <c r="C31" s="584" t="s">
        <v>539</v>
      </c>
      <c r="D31" s="554">
        <v>3</v>
      </c>
      <c r="E31" s="512">
        <v>3000</v>
      </c>
      <c r="F31" s="155">
        <f t="shared" si="0"/>
        <v>9000</v>
      </c>
      <c r="G31" s="538"/>
      <c r="H31" s="598"/>
    </row>
    <row r="32" spans="1:8" ht="17.45" customHeight="1" x14ac:dyDescent="0.25">
      <c r="A32" s="582"/>
      <c r="B32" s="585"/>
      <c r="C32" s="584" t="s">
        <v>540</v>
      </c>
      <c r="D32" s="554">
        <v>3</v>
      </c>
      <c r="E32" s="512">
        <v>3000</v>
      </c>
      <c r="F32" s="155">
        <f t="shared" si="0"/>
        <v>9000</v>
      </c>
      <c r="G32" s="538"/>
      <c r="H32" s="598"/>
    </row>
    <row r="33" spans="1:8" ht="17.45" customHeight="1" x14ac:dyDescent="0.25">
      <c r="A33" s="582"/>
      <c r="B33" s="585"/>
      <c r="C33" s="584" t="s">
        <v>541</v>
      </c>
      <c r="D33" s="554">
        <v>3</v>
      </c>
      <c r="E33" s="512">
        <v>3000</v>
      </c>
      <c r="F33" s="155">
        <f t="shared" si="0"/>
        <v>9000</v>
      </c>
      <c r="G33" s="538"/>
      <c r="H33" s="598"/>
    </row>
    <row r="34" spans="1:8" ht="17.45" customHeight="1" x14ac:dyDescent="0.25">
      <c r="A34" s="582"/>
      <c r="B34" s="585"/>
      <c r="C34" s="584" t="s">
        <v>542</v>
      </c>
      <c r="D34" s="554">
        <v>3</v>
      </c>
      <c r="E34" s="512">
        <v>3000</v>
      </c>
      <c r="F34" s="155">
        <f t="shared" si="0"/>
        <v>9000</v>
      </c>
      <c r="G34" s="538"/>
      <c r="H34" s="598"/>
    </row>
    <row r="35" spans="1:8" x14ac:dyDescent="0.25">
      <c r="A35" s="582"/>
      <c r="B35" s="585"/>
      <c r="C35" s="584" t="s">
        <v>543</v>
      </c>
      <c r="D35" s="554">
        <v>3</v>
      </c>
      <c r="E35" s="512">
        <v>3000</v>
      </c>
      <c r="F35" s="155">
        <f t="shared" si="0"/>
        <v>9000</v>
      </c>
      <c r="G35" s="538"/>
      <c r="H35" s="598"/>
    </row>
    <row r="36" spans="1:8" x14ac:dyDescent="0.25">
      <c r="A36" s="582"/>
      <c r="B36" s="585"/>
      <c r="C36" s="584" t="s">
        <v>544</v>
      </c>
      <c r="D36" s="554">
        <v>3</v>
      </c>
      <c r="E36" s="512">
        <v>3000</v>
      </c>
      <c r="F36" s="155">
        <f t="shared" si="0"/>
        <v>9000</v>
      </c>
      <c r="G36" s="538"/>
      <c r="H36" s="598"/>
    </row>
    <row r="37" spans="1:8" x14ac:dyDescent="0.25">
      <c r="A37" s="582"/>
      <c r="B37" s="585"/>
      <c r="C37" s="584" t="s">
        <v>422</v>
      </c>
      <c r="D37" s="554">
        <v>3</v>
      </c>
      <c r="E37" s="512">
        <v>3000</v>
      </c>
      <c r="F37" s="155">
        <f t="shared" si="0"/>
        <v>9000</v>
      </c>
      <c r="G37" s="538"/>
      <c r="H37" s="598"/>
    </row>
    <row r="38" spans="1:8" x14ac:dyDescent="0.25">
      <c r="A38" s="582"/>
      <c r="B38" s="585"/>
      <c r="C38" s="584" t="s">
        <v>545</v>
      </c>
      <c r="D38" s="554">
        <v>3</v>
      </c>
      <c r="E38" s="512">
        <v>3000</v>
      </c>
      <c r="F38" s="155">
        <f t="shared" si="0"/>
        <v>9000</v>
      </c>
      <c r="G38" s="538"/>
      <c r="H38" s="598"/>
    </row>
    <row r="39" spans="1:8" x14ac:dyDescent="0.25">
      <c r="A39" s="582"/>
      <c r="B39" s="585"/>
      <c r="C39" s="584" t="s">
        <v>641</v>
      </c>
      <c r="D39" s="554">
        <v>3</v>
      </c>
      <c r="E39" s="512">
        <v>3000</v>
      </c>
      <c r="F39" s="155">
        <f t="shared" si="0"/>
        <v>9000</v>
      </c>
      <c r="G39" s="538"/>
      <c r="H39" s="598"/>
    </row>
    <row r="40" spans="1:8" x14ac:dyDescent="0.25">
      <c r="A40" s="582"/>
      <c r="B40" s="585"/>
      <c r="C40" s="584" t="s">
        <v>546</v>
      </c>
      <c r="D40" s="554">
        <v>3</v>
      </c>
      <c r="E40" s="512">
        <v>3000</v>
      </c>
      <c r="F40" s="155">
        <f t="shared" si="0"/>
        <v>9000</v>
      </c>
      <c r="G40" s="538"/>
      <c r="H40" s="598"/>
    </row>
    <row r="41" spans="1:8" ht="17.45" customHeight="1" x14ac:dyDescent="0.25">
      <c r="A41" s="582"/>
      <c r="B41" s="585"/>
      <c r="C41" s="584" t="s">
        <v>547</v>
      </c>
      <c r="D41" s="554">
        <v>3</v>
      </c>
      <c r="E41" s="512">
        <v>3000</v>
      </c>
      <c r="F41" s="155">
        <f t="shared" si="0"/>
        <v>9000</v>
      </c>
      <c r="G41" s="538"/>
      <c r="H41" s="598"/>
    </row>
    <row r="42" spans="1:8" ht="17.45" customHeight="1" x14ac:dyDescent="0.25">
      <c r="A42" s="582"/>
      <c r="B42" s="585"/>
      <c r="C42" s="584" t="s">
        <v>548</v>
      </c>
      <c r="D42" s="554">
        <v>3</v>
      </c>
      <c r="E42" s="512">
        <v>3000</v>
      </c>
      <c r="F42" s="155">
        <f t="shared" si="0"/>
        <v>9000</v>
      </c>
      <c r="G42" s="538"/>
      <c r="H42" s="598"/>
    </row>
    <row r="43" spans="1:8" x14ac:dyDescent="0.25">
      <c r="A43" s="582"/>
      <c r="B43" s="585"/>
      <c r="C43" s="584" t="s">
        <v>404</v>
      </c>
      <c r="D43" s="554">
        <v>3</v>
      </c>
      <c r="E43" s="512">
        <v>3000</v>
      </c>
      <c r="F43" s="155">
        <f t="shared" si="0"/>
        <v>9000</v>
      </c>
      <c r="G43" s="538"/>
      <c r="H43" s="598"/>
    </row>
    <row r="44" spans="1:8" ht="17.45" customHeight="1" x14ac:dyDescent="0.25">
      <c r="A44" s="582"/>
      <c r="B44" s="585"/>
      <c r="C44" s="584" t="s">
        <v>549</v>
      </c>
      <c r="D44" s="554">
        <v>3</v>
      </c>
      <c r="E44" s="512">
        <v>3000</v>
      </c>
      <c r="F44" s="155">
        <f t="shared" si="0"/>
        <v>9000</v>
      </c>
      <c r="G44" s="538"/>
      <c r="H44" s="598"/>
    </row>
    <row r="45" spans="1:8" x14ac:dyDescent="0.25">
      <c r="A45" s="582"/>
      <c r="B45" s="585"/>
      <c r="C45" s="584" t="s">
        <v>406</v>
      </c>
      <c r="D45" s="554">
        <v>3</v>
      </c>
      <c r="E45" s="512">
        <v>3000</v>
      </c>
      <c r="F45" s="155">
        <f t="shared" si="0"/>
        <v>9000</v>
      </c>
      <c r="G45" s="538"/>
      <c r="H45" s="598"/>
    </row>
    <row r="46" spans="1:8" x14ac:dyDescent="0.25">
      <c r="A46" s="582"/>
      <c r="B46" s="585"/>
      <c r="C46" s="584" t="s">
        <v>550</v>
      </c>
      <c r="D46" s="554">
        <v>3</v>
      </c>
      <c r="E46" s="512">
        <v>3000</v>
      </c>
      <c r="F46" s="155">
        <f t="shared" si="0"/>
        <v>9000</v>
      </c>
      <c r="G46" s="538"/>
      <c r="H46" s="598"/>
    </row>
    <row r="47" spans="1:8" x14ac:dyDescent="0.25">
      <c r="A47" s="582"/>
      <c r="B47" s="585"/>
      <c r="C47" s="584" t="s">
        <v>393</v>
      </c>
      <c r="D47" s="554">
        <v>3</v>
      </c>
      <c r="E47" s="512">
        <v>3000</v>
      </c>
      <c r="F47" s="155">
        <f t="shared" si="0"/>
        <v>9000</v>
      </c>
      <c r="G47" s="538"/>
      <c r="H47" s="598"/>
    </row>
    <row r="48" spans="1:8" x14ac:dyDescent="0.25">
      <c r="A48" s="582"/>
      <c r="B48" s="585"/>
      <c r="C48" s="584" t="s">
        <v>551</v>
      </c>
      <c r="D48" s="554">
        <v>3</v>
      </c>
      <c r="E48" s="512">
        <v>3000</v>
      </c>
      <c r="F48" s="155">
        <f t="shared" si="0"/>
        <v>9000</v>
      </c>
      <c r="G48" s="538"/>
      <c r="H48" s="598"/>
    </row>
    <row r="49" spans="1:8" x14ac:dyDescent="0.25">
      <c r="A49" s="582"/>
      <c r="B49" s="585"/>
      <c r="C49" s="584" t="s">
        <v>552</v>
      </c>
      <c r="D49" s="554">
        <v>3</v>
      </c>
      <c r="E49" s="512">
        <v>3000</v>
      </c>
      <c r="F49" s="155">
        <f t="shared" si="0"/>
        <v>9000</v>
      </c>
      <c r="G49" s="538"/>
      <c r="H49" s="598"/>
    </row>
    <row r="50" spans="1:8" ht="17.45" customHeight="1" x14ac:dyDescent="0.25">
      <c r="A50" s="582"/>
      <c r="B50" s="585"/>
      <c r="C50" s="584" t="s">
        <v>553</v>
      </c>
      <c r="D50" s="554">
        <v>3</v>
      </c>
      <c r="E50" s="512">
        <v>3000</v>
      </c>
      <c r="F50" s="155">
        <f t="shared" si="0"/>
        <v>9000</v>
      </c>
      <c r="G50" s="538"/>
      <c r="H50" s="598"/>
    </row>
    <row r="51" spans="1:8" ht="17.45" customHeight="1" x14ac:dyDescent="0.25">
      <c r="A51" s="582"/>
      <c r="B51" s="586"/>
      <c r="C51" s="584" t="s">
        <v>554</v>
      </c>
      <c r="D51" s="556">
        <v>3</v>
      </c>
      <c r="E51" s="512">
        <v>3000</v>
      </c>
      <c r="F51" s="155">
        <f t="shared" si="0"/>
        <v>9000</v>
      </c>
      <c r="G51" s="538"/>
      <c r="H51" s="598"/>
    </row>
    <row r="52" spans="1:8" ht="17.45" customHeight="1" x14ac:dyDescent="0.25">
      <c r="A52" s="582"/>
      <c r="B52" s="585"/>
      <c r="C52" s="584" t="s">
        <v>555</v>
      </c>
      <c r="D52" s="556">
        <v>3</v>
      </c>
      <c r="E52" s="512">
        <v>3000</v>
      </c>
      <c r="F52" s="155">
        <f t="shared" si="0"/>
        <v>9000</v>
      </c>
      <c r="G52" s="538"/>
      <c r="H52" s="598"/>
    </row>
    <row r="53" spans="1:8" x14ac:dyDescent="0.25">
      <c r="A53" s="582"/>
      <c r="B53" s="585"/>
      <c r="C53" s="584" t="s">
        <v>556</v>
      </c>
      <c r="D53" s="556">
        <v>3</v>
      </c>
      <c r="E53" s="512">
        <v>3000</v>
      </c>
      <c r="F53" s="155">
        <f t="shared" si="0"/>
        <v>9000</v>
      </c>
      <c r="G53" s="538"/>
      <c r="H53" s="598"/>
    </row>
    <row r="54" spans="1:8" ht="36" customHeight="1" x14ac:dyDescent="0.25">
      <c r="A54" s="549"/>
      <c r="B54" s="553"/>
      <c r="C54" s="552" t="s">
        <v>31</v>
      </c>
      <c r="D54" s="551"/>
      <c r="E54" s="596"/>
      <c r="F54" s="271"/>
      <c r="G54" s="538"/>
      <c r="H54" s="598"/>
    </row>
    <row r="55" spans="1:8" x14ac:dyDescent="0.25">
      <c r="A55" s="587"/>
      <c r="B55" s="587"/>
      <c r="C55" s="584" t="s">
        <v>440</v>
      </c>
      <c r="D55" s="554">
        <v>2</v>
      </c>
      <c r="E55" s="512">
        <v>3000</v>
      </c>
      <c r="F55" s="155">
        <f>D55*E55</f>
        <v>6000</v>
      </c>
      <c r="G55" s="538"/>
      <c r="H55" s="598"/>
    </row>
    <row r="56" spans="1:8" ht="17.45" customHeight="1" x14ac:dyDescent="0.25">
      <c r="A56" s="587"/>
      <c r="B56" s="587"/>
      <c r="C56" s="584" t="s">
        <v>439</v>
      </c>
      <c r="D56" s="554">
        <v>2</v>
      </c>
      <c r="E56" s="512">
        <v>3000</v>
      </c>
      <c r="F56" s="155">
        <f t="shared" ref="F56:F117" si="1">D56*E56</f>
        <v>6000</v>
      </c>
      <c r="G56" s="538"/>
      <c r="H56" s="598"/>
    </row>
    <row r="57" spans="1:8" x14ac:dyDescent="0.25">
      <c r="A57" s="587"/>
      <c r="B57" s="587"/>
      <c r="C57" s="584" t="s">
        <v>416</v>
      </c>
      <c r="D57" s="554">
        <v>2</v>
      </c>
      <c r="E57" s="512">
        <v>3000</v>
      </c>
      <c r="F57" s="155">
        <f t="shared" si="1"/>
        <v>6000</v>
      </c>
      <c r="G57" s="538"/>
      <c r="H57" s="598"/>
    </row>
    <row r="58" spans="1:8" ht="17.45" customHeight="1" x14ac:dyDescent="0.25">
      <c r="A58" s="587"/>
      <c r="B58" s="587"/>
      <c r="C58" s="584" t="s">
        <v>415</v>
      </c>
      <c r="D58" s="554">
        <v>2</v>
      </c>
      <c r="E58" s="512">
        <v>3000</v>
      </c>
      <c r="F58" s="155">
        <f t="shared" si="1"/>
        <v>6000</v>
      </c>
      <c r="G58" s="538"/>
      <c r="H58" s="598"/>
    </row>
    <row r="59" spans="1:8" x14ac:dyDescent="0.25">
      <c r="A59" s="587"/>
      <c r="B59" s="587"/>
      <c r="C59" s="584" t="s">
        <v>436</v>
      </c>
      <c r="D59" s="554">
        <v>2</v>
      </c>
      <c r="E59" s="512">
        <v>3000</v>
      </c>
      <c r="F59" s="155">
        <f t="shared" si="1"/>
        <v>6000</v>
      </c>
      <c r="G59" s="538"/>
      <c r="H59" s="598"/>
    </row>
    <row r="60" spans="1:8" ht="17.45" customHeight="1" x14ac:dyDescent="0.25">
      <c r="A60" s="587"/>
      <c r="B60" s="587"/>
      <c r="C60" s="584" t="s">
        <v>435</v>
      </c>
      <c r="D60" s="554">
        <v>2</v>
      </c>
      <c r="E60" s="512">
        <v>3000</v>
      </c>
      <c r="F60" s="155">
        <f t="shared" si="1"/>
        <v>6000</v>
      </c>
      <c r="G60" s="538"/>
      <c r="H60" s="598"/>
    </row>
    <row r="61" spans="1:8" ht="17.45" customHeight="1" x14ac:dyDescent="0.25">
      <c r="A61" s="587"/>
      <c r="B61" s="587"/>
      <c r="C61" s="584" t="s">
        <v>409</v>
      </c>
      <c r="D61" s="554">
        <v>2</v>
      </c>
      <c r="E61" s="512">
        <v>3000</v>
      </c>
      <c r="F61" s="155">
        <f t="shared" si="1"/>
        <v>6000</v>
      </c>
      <c r="G61" s="538"/>
      <c r="H61" s="598"/>
    </row>
    <row r="62" spans="1:8" x14ac:dyDescent="0.25">
      <c r="A62" s="587"/>
      <c r="B62" s="587"/>
      <c r="C62" s="584" t="s">
        <v>396</v>
      </c>
      <c r="D62" s="554">
        <v>2</v>
      </c>
      <c r="E62" s="512">
        <v>3000</v>
      </c>
      <c r="F62" s="155">
        <f t="shared" si="1"/>
        <v>6000</v>
      </c>
      <c r="G62" s="538"/>
      <c r="H62" s="598"/>
    </row>
    <row r="63" spans="1:8" x14ac:dyDescent="0.25">
      <c r="A63" s="587"/>
      <c r="B63" s="587"/>
      <c r="C63" s="584" t="s">
        <v>608</v>
      </c>
      <c r="D63" s="556">
        <v>2</v>
      </c>
      <c r="E63" s="512">
        <v>3000</v>
      </c>
      <c r="F63" s="155">
        <f t="shared" si="1"/>
        <v>6000</v>
      </c>
      <c r="G63" s="538"/>
      <c r="H63" s="598"/>
    </row>
    <row r="64" spans="1:8" ht="18.75" customHeight="1" x14ac:dyDescent="0.25">
      <c r="A64" s="587"/>
      <c r="B64" s="587"/>
      <c r="C64" s="584" t="s">
        <v>664</v>
      </c>
      <c r="D64" s="554">
        <v>2</v>
      </c>
      <c r="E64" s="512">
        <v>3000</v>
      </c>
      <c r="F64" s="155">
        <f t="shared" si="1"/>
        <v>6000</v>
      </c>
      <c r="G64" s="538"/>
      <c r="H64" s="598"/>
    </row>
    <row r="65" spans="1:8" ht="19.5" customHeight="1" x14ac:dyDescent="0.25">
      <c r="A65" s="587"/>
      <c r="B65" s="587"/>
      <c r="C65" s="584" t="s">
        <v>452</v>
      </c>
      <c r="D65" s="554">
        <v>2</v>
      </c>
      <c r="E65" s="512">
        <v>3000</v>
      </c>
      <c r="F65" s="155">
        <f t="shared" si="1"/>
        <v>6000</v>
      </c>
      <c r="G65" s="538"/>
      <c r="H65" s="598"/>
    </row>
    <row r="66" spans="1:8" x14ac:dyDescent="0.25">
      <c r="A66" s="587"/>
      <c r="B66" s="587"/>
      <c r="C66" s="588" t="s">
        <v>387</v>
      </c>
      <c r="D66" s="555">
        <v>2</v>
      </c>
      <c r="E66" s="512">
        <v>3000</v>
      </c>
      <c r="F66" s="155">
        <f t="shared" si="1"/>
        <v>6000</v>
      </c>
      <c r="G66" s="538"/>
      <c r="H66" s="598"/>
    </row>
    <row r="67" spans="1:8" x14ac:dyDescent="0.25">
      <c r="A67" s="587"/>
      <c r="B67" s="587"/>
      <c r="C67" s="584" t="s">
        <v>393</v>
      </c>
      <c r="D67" s="554">
        <v>2</v>
      </c>
      <c r="E67" s="512">
        <v>3000</v>
      </c>
      <c r="F67" s="155">
        <f t="shared" si="1"/>
        <v>6000</v>
      </c>
      <c r="G67" s="538"/>
      <c r="H67" s="598"/>
    </row>
    <row r="68" spans="1:8" ht="17.45" customHeight="1" x14ac:dyDescent="0.25">
      <c r="A68" s="587"/>
      <c r="B68" s="587"/>
      <c r="C68" s="584" t="s">
        <v>428</v>
      </c>
      <c r="D68" s="554">
        <v>2</v>
      </c>
      <c r="E68" s="512">
        <v>3000</v>
      </c>
      <c r="F68" s="155">
        <f t="shared" si="1"/>
        <v>6000</v>
      </c>
      <c r="G68" s="538"/>
      <c r="H68" s="598"/>
    </row>
    <row r="69" spans="1:8" ht="17.45" customHeight="1" x14ac:dyDescent="0.25">
      <c r="A69" s="587"/>
      <c r="B69" s="587"/>
      <c r="C69" s="584" t="s">
        <v>392</v>
      </c>
      <c r="D69" s="554">
        <v>2</v>
      </c>
      <c r="E69" s="512">
        <v>3000</v>
      </c>
      <c r="F69" s="155">
        <f t="shared" si="1"/>
        <v>6000</v>
      </c>
      <c r="G69" s="538"/>
      <c r="H69" s="598"/>
    </row>
    <row r="70" spans="1:8" ht="17.45" customHeight="1" x14ac:dyDescent="0.25">
      <c r="A70" s="587"/>
      <c r="B70" s="587"/>
      <c r="C70" s="584" t="s">
        <v>414</v>
      </c>
      <c r="D70" s="554">
        <v>2</v>
      </c>
      <c r="E70" s="512">
        <v>3000</v>
      </c>
      <c r="F70" s="155">
        <f t="shared" si="1"/>
        <v>6000</v>
      </c>
      <c r="G70" s="538"/>
      <c r="H70" s="598"/>
    </row>
    <row r="71" spans="1:8" ht="17.45" customHeight="1" x14ac:dyDescent="0.25">
      <c r="A71" s="587"/>
      <c r="B71" s="587"/>
      <c r="C71" s="584" t="s">
        <v>413</v>
      </c>
      <c r="D71" s="554">
        <v>2</v>
      </c>
      <c r="E71" s="512">
        <v>3000</v>
      </c>
      <c r="F71" s="155">
        <f t="shared" si="1"/>
        <v>6000</v>
      </c>
      <c r="G71" s="538"/>
      <c r="H71" s="598"/>
    </row>
    <row r="72" spans="1:8" ht="17.45" customHeight="1" x14ac:dyDescent="0.25">
      <c r="A72" s="587"/>
      <c r="B72" s="587"/>
      <c r="C72" s="589" t="s">
        <v>388</v>
      </c>
      <c r="D72" s="554">
        <v>2</v>
      </c>
      <c r="E72" s="512">
        <v>3000</v>
      </c>
      <c r="F72" s="155">
        <f t="shared" si="1"/>
        <v>6000</v>
      </c>
      <c r="G72" s="538"/>
      <c r="H72" s="598"/>
    </row>
    <row r="73" spans="1:8" x14ac:dyDescent="0.25">
      <c r="A73" s="587"/>
      <c r="B73" s="587"/>
      <c r="C73" s="584" t="s">
        <v>451</v>
      </c>
      <c r="D73" s="554">
        <v>2</v>
      </c>
      <c r="E73" s="512">
        <v>3000</v>
      </c>
      <c r="F73" s="155">
        <f t="shared" si="1"/>
        <v>6000</v>
      </c>
      <c r="G73" s="538"/>
      <c r="H73" s="598"/>
    </row>
    <row r="74" spans="1:8" ht="17.45" customHeight="1" x14ac:dyDescent="0.25">
      <c r="A74" s="587"/>
      <c r="B74" s="587"/>
      <c r="C74" s="584" t="s">
        <v>427</v>
      </c>
      <c r="D74" s="554">
        <v>2</v>
      </c>
      <c r="E74" s="512">
        <v>3000</v>
      </c>
      <c r="F74" s="155">
        <f t="shared" si="1"/>
        <v>6000</v>
      </c>
      <c r="G74" s="538"/>
      <c r="H74" s="598"/>
    </row>
    <row r="75" spans="1:8" x14ac:dyDescent="0.25">
      <c r="A75" s="587"/>
      <c r="B75" s="587"/>
      <c r="C75" s="584" t="s">
        <v>450</v>
      </c>
      <c r="D75" s="554">
        <v>2</v>
      </c>
      <c r="E75" s="512">
        <v>3000</v>
      </c>
      <c r="F75" s="155">
        <f t="shared" si="1"/>
        <v>6000</v>
      </c>
      <c r="G75" s="538"/>
      <c r="H75" s="598"/>
    </row>
    <row r="76" spans="1:8" ht="17.45" customHeight="1" x14ac:dyDescent="0.25">
      <c r="A76" s="587"/>
      <c r="B76" s="587"/>
      <c r="C76" s="584" t="s">
        <v>408</v>
      </c>
      <c r="D76" s="554">
        <v>2</v>
      </c>
      <c r="E76" s="512">
        <v>3000</v>
      </c>
      <c r="F76" s="155">
        <f t="shared" si="1"/>
        <v>6000</v>
      </c>
      <c r="G76" s="538"/>
      <c r="H76" s="598"/>
    </row>
    <row r="77" spans="1:8" ht="17.45" customHeight="1" x14ac:dyDescent="0.25">
      <c r="A77" s="587"/>
      <c r="B77" s="587"/>
      <c r="C77" s="584" t="s">
        <v>432</v>
      </c>
      <c r="D77" s="554">
        <v>2</v>
      </c>
      <c r="E77" s="512">
        <v>3000</v>
      </c>
      <c r="F77" s="155">
        <f t="shared" si="1"/>
        <v>6000</v>
      </c>
      <c r="G77" s="538"/>
      <c r="H77" s="598"/>
    </row>
    <row r="78" spans="1:8" x14ac:dyDescent="0.25">
      <c r="A78" s="587"/>
      <c r="B78" s="587"/>
      <c r="C78" s="584" t="s">
        <v>411</v>
      </c>
      <c r="D78" s="554">
        <v>2</v>
      </c>
      <c r="E78" s="512">
        <v>3000</v>
      </c>
      <c r="F78" s="155">
        <f t="shared" si="1"/>
        <v>6000</v>
      </c>
      <c r="G78" s="538"/>
      <c r="H78" s="598"/>
    </row>
    <row r="79" spans="1:8" ht="17.45" customHeight="1" x14ac:dyDescent="0.25">
      <c r="A79" s="587"/>
      <c r="B79" s="587"/>
      <c r="C79" s="584" t="s">
        <v>410</v>
      </c>
      <c r="D79" s="554">
        <v>2</v>
      </c>
      <c r="E79" s="512">
        <v>3000</v>
      </c>
      <c r="F79" s="155">
        <f t="shared" si="1"/>
        <v>6000</v>
      </c>
      <c r="G79" s="538"/>
      <c r="H79" s="598"/>
    </row>
    <row r="80" spans="1:8" ht="17.45" customHeight="1" x14ac:dyDescent="0.25">
      <c r="A80" s="587"/>
      <c r="B80" s="587"/>
      <c r="C80" s="584" t="s">
        <v>430</v>
      </c>
      <c r="D80" s="554">
        <v>2</v>
      </c>
      <c r="E80" s="512">
        <v>3000</v>
      </c>
      <c r="F80" s="155">
        <f t="shared" si="1"/>
        <v>6000</v>
      </c>
      <c r="G80" s="538"/>
      <c r="H80" s="598"/>
    </row>
    <row r="81" spans="1:8" x14ac:dyDescent="0.25">
      <c r="A81" s="587"/>
      <c r="B81" s="587"/>
      <c r="C81" s="584" t="s">
        <v>406</v>
      </c>
      <c r="D81" s="554">
        <v>2</v>
      </c>
      <c r="E81" s="512">
        <v>3000</v>
      </c>
      <c r="F81" s="155">
        <f t="shared" si="1"/>
        <v>6000</v>
      </c>
      <c r="G81" s="538"/>
      <c r="H81" s="598"/>
    </row>
    <row r="82" spans="1:8" ht="17.45" customHeight="1" x14ac:dyDescent="0.25">
      <c r="A82" s="587"/>
      <c r="B82" s="587"/>
      <c r="C82" s="584" t="s">
        <v>405</v>
      </c>
      <c r="D82" s="554">
        <v>2</v>
      </c>
      <c r="E82" s="512">
        <v>3000</v>
      </c>
      <c r="F82" s="155">
        <f t="shared" si="1"/>
        <v>6000</v>
      </c>
      <c r="G82" s="538"/>
      <c r="H82" s="598"/>
    </row>
    <row r="83" spans="1:8" ht="17.45" customHeight="1" x14ac:dyDescent="0.25">
      <c r="A83" s="587"/>
      <c r="B83" s="587"/>
      <c r="C83" s="584" t="s">
        <v>402</v>
      </c>
      <c r="D83" s="554">
        <v>2</v>
      </c>
      <c r="E83" s="512">
        <v>3000</v>
      </c>
      <c r="F83" s="155">
        <f t="shared" si="1"/>
        <v>6000</v>
      </c>
      <c r="G83" s="538"/>
      <c r="H83" s="598"/>
    </row>
    <row r="84" spans="1:8" ht="33.6" customHeight="1" x14ac:dyDescent="0.25">
      <c r="A84" s="587"/>
      <c r="B84" s="587"/>
      <c r="C84" s="584" t="s">
        <v>454</v>
      </c>
      <c r="D84" s="535">
        <v>2</v>
      </c>
      <c r="E84" s="624">
        <v>4000</v>
      </c>
      <c r="F84" s="155">
        <f t="shared" si="1"/>
        <v>8000</v>
      </c>
      <c r="G84" s="538"/>
      <c r="H84" s="598"/>
    </row>
    <row r="85" spans="1:8" ht="36" customHeight="1" x14ac:dyDescent="0.25">
      <c r="A85" s="587"/>
      <c r="B85" s="587"/>
      <c r="C85" s="584" t="s">
        <v>646</v>
      </c>
      <c r="D85" s="554">
        <v>2</v>
      </c>
      <c r="E85" s="512">
        <v>3000</v>
      </c>
      <c r="F85" s="155">
        <f t="shared" si="1"/>
        <v>6000</v>
      </c>
      <c r="G85" s="538"/>
      <c r="H85" s="598"/>
    </row>
    <row r="86" spans="1:8" ht="17.45" customHeight="1" x14ac:dyDescent="0.25">
      <c r="A86" s="587"/>
      <c r="B86" s="587"/>
      <c r="C86" s="584" t="s">
        <v>407</v>
      </c>
      <c r="D86" s="554">
        <v>2</v>
      </c>
      <c r="E86" s="512">
        <v>3000</v>
      </c>
      <c r="F86" s="155">
        <f t="shared" si="1"/>
        <v>6000</v>
      </c>
      <c r="G86" s="538"/>
      <c r="H86" s="598"/>
    </row>
    <row r="87" spans="1:8" ht="17.45" customHeight="1" x14ac:dyDescent="0.25">
      <c r="A87" s="587"/>
      <c r="B87" s="587"/>
      <c r="C87" s="584" t="s">
        <v>431</v>
      </c>
      <c r="D87" s="554">
        <v>2</v>
      </c>
      <c r="E87" s="512">
        <v>3000</v>
      </c>
      <c r="F87" s="155">
        <f t="shared" si="1"/>
        <v>6000</v>
      </c>
      <c r="G87" s="538"/>
      <c r="H87" s="598"/>
    </row>
    <row r="88" spans="1:8" x14ac:dyDescent="0.25">
      <c r="A88" s="587"/>
      <c r="B88" s="587"/>
      <c r="C88" s="584" t="s">
        <v>422</v>
      </c>
      <c r="D88" s="554">
        <v>2</v>
      </c>
      <c r="E88" s="512">
        <v>3000</v>
      </c>
      <c r="F88" s="155">
        <f t="shared" si="1"/>
        <v>6000</v>
      </c>
      <c r="G88" s="538"/>
      <c r="H88" s="598"/>
    </row>
    <row r="89" spans="1:8" ht="17.45" customHeight="1" x14ac:dyDescent="0.25">
      <c r="A89" s="587"/>
      <c r="B89" s="587"/>
      <c r="C89" s="584" t="s">
        <v>412</v>
      </c>
      <c r="D89" s="554">
        <v>2</v>
      </c>
      <c r="E89" s="512">
        <v>3000</v>
      </c>
      <c r="F89" s="155">
        <f t="shared" si="1"/>
        <v>6000</v>
      </c>
      <c r="G89" s="538"/>
      <c r="H89" s="598"/>
    </row>
    <row r="90" spans="1:8" x14ac:dyDescent="0.25">
      <c r="A90" s="587"/>
      <c r="B90" s="587"/>
      <c r="C90" s="584" t="s">
        <v>434</v>
      </c>
      <c r="D90" s="554">
        <v>2</v>
      </c>
      <c r="E90" s="512">
        <v>3000</v>
      </c>
      <c r="F90" s="155">
        <f t="shared" si="1"/>
        <v>6000</v>
      </c>
      <c r="G90" s="538"/>
      <c r="H90" s="598"/>
    </row>
    <row r="91" spans="1:8" ht="17.45" customHeight="1" x14ac:dyDescent="0.25">
      <c r="A91" s="587"/>
      <c r="B91" s="587"/>
      <c r="C91" s="584" t="s">
        <v>433</v>
      </c>
      <c r="D91" s="554">
        <v>2</v>
      </c>
      <c r="E91" s="512">
        <v>3000</v>
      </c>
      <c r="F91" s="155">
        <f t="shared" si="1"/>
        <v>6000</v>
      </c>
      <c r="G91" s="538"/>
      <c r="H91" s="598"/>
    </row>
    <row r="92" spans="1:8" x14ac:dyDescent="0.25">
      <c r="A92" s="587"/>
      <c r="B92" s="587"/>
      <c r="C92" s="584" t="s">
        <v>442</v>
      </c>
      <c r="D92" s="554">
        <v>2</v>
      </c>
      <c r="E92" s="512">
        <v>3000</v>
      </c>
      <c r="F92" s="155">
        <f t="shared" si="1"/>
        <v>6000</v>
      </c>
      <c r="G92" s="538"/>
      <c r="H92" s="598"/>
    </row>
    <row r="93" spans="1:8" ht="17.45" customHeight="1" x14ac:dyDescent="0.25">
      <c r="A93" s="587"/>
      <c r="B93" s="587"/>
      <c r="C93" s="584" t="s">
        <v>441</v>
      </c>
      <c r="D93" s="554">
        <v>2</v>
      </c>
      <c r="E93" s="512">
        <v>3000</v>
      </c>
      <c r="F93" s="155">
        <f t="shared" si="1"/>
        <v>6000</v>
      </c>
      <c r="G93" s="538"/>
      <c r="H93" s="598"/>
    </row>
    <row r="94" spans="1:8" ht="17.45" customHeight="1" x14ac:dyDescent="0.25">
      <c r="A94" s="587"/>
      <c r="B94" s="587"/>
      <c r="C94" s="588" t="s">
        <v>401</v>
      </c>
      <c r="D94" s="554">
        <v>2</v>
      </c>
      <c r="E94" s="512">
        <v>3000</v>
      </c>
      <c r="F94" s="155">
        <f t="shared" si="1"/>
        <v>6000</v>
      </c>
      <c r="G94" s="538"/>
      <c r="H94" s="598"/>
    </row>
    <row r="95" spans="1:8" ht="17.45" customHeight="1" x14ac:dyDescent="0.25">
      <c r="A95" s="587"/>
      <c r="B95" s="587"/>
      <c r="C95" s="568" t="s">
        <v>616</v>
      </c>
      <c r="D95" s="554">
        <v>2</v>
      </c>
      <c r="E95" s="512">
        <v>3000</v>
      </c>
      <c r="F95" s="155">
        <f t="shared" si="1"/>
        <v>6000</v>
      </c>
      <c r="G95" s="538"/>
      <c r="H95" s="598"/>
    </row>
    <row r="96" spans="1:8" x14ac:dyDescent="0.25">
      <c r="A96" s="587"/>
      <c r="B96" s="587"/>
      <c r="C96" s="584" t="s">
        <v>446</v>
      </c>
      <c r="D96" s="554">
        <v>2</v>
      </c>
      <c r="E96" s="512">
        <v>3000</v>
      </c>
      <c r="F96" s="155">
        <f t="shared" si="1"/>
        <v>6000</v>
      </c>
      <c r="G96" s="538"/>
      <c r="H96" s="598"/>
    </row>
    <row r="97" spans="1:8" ht="18" customHeight="1" x14ac:dyDescent="0.25">
      <c r="A97" s="587"/>
      <c r="B97" s="587"/>
      <c r="C97" s="584" t="s">
        <v>445</v>
      </c>
      <c r="D97" s="554">
        <v>2</v>
      </c>
      <c r="E97" s="512">
        <v>3000</v>
      </c>
      <c r="F97" s="155">
        <f t="shared" si="1"/>
        <v>6000</v>
      </c>
      <c r="G97" s="538"/>
      <c r="H97" s="598"/>
    </row>
    <row r="98" spans="1:8" ht="17.45" customHeight="1" x14ac:dyDescent="0.25">
      <c r="A98" s="587"/>
      <c r="B98" s="587"/>
      <c r="C98" s="583" t="s">
        <v>444</v>
      </c>
      <c r="D98" s="554">
        <v>2</v>
      </c>
      <c r="E98" s="512">
        <v>3000</v>
      </c>
      <c r="F98" s="155">
        <f t="shared" si="1"/>
        <v>6000</v>
      </c>
      <c r="G98" s="538"/>
      <c r="H98" s="598"/>
    </row>
    <row r="99" spans="1:8" ht="17.45" customHeight="1" x14ac:dyDescent="0.25">
      <c r="A99" s="587"/>
      <c r="B99" s="587"/>
      <c r="C99" s="584" t="s">
        <v>395</v>
      </c>
      <c r="D99" s="554">
        <v>2</v>
      </c>
      <c r="E99" s="512">
        <v>3000</v>
      </c>
      <c r="F99" s="155">
        <f t="shared" si="1"/>
        <v>6000</v>
      </c>
      <c r="G99" s="538"/>
      <c r="H99" s="598"/>
    </row>
    <row r="100" spans="1:8" ht="17.45" customHeight="1" x14ac:dyDescent="0.25">
      <c r="A100" s="587"/>
      <c r="B100" s="587"/>
      <c r="C100" s="584" t="s">
        <v>394</v>
      </c>
      <c r="D100" s="554">
        <v>2</v>
      </c>
      <c r="E100" s="512">
        <v>3000</v>
      </c>
      <c r="F100" s="155">
        <f t="shared" si="1"/>
        <v>6000</v>
      </c>
      <c r="G100" s="538"/>
      <c r="H100" s="598"/>
    </row>
    <row r="101" spans="1:8" ht="17.45" customHeight="1" x14ac:dyDescent="0.25">
      <c r="A101" s="587"/>
      <c r="B101" s="587"/>
      <c r="C101" s="584" t="s">
        <v>426</v>
      </c>
      <c r="D101" s="554">
        <v>2</v>
      </c>
      <c r="E101" s="512">
        <v>3000</v>
      </c>
      <c r="F101" s="155">
        <f t="shared" si="1"/>
        <v>6000</v>
      </c>
      <c r="G101" s="538"/>
      <c r="H101" s="598"/>
    </row>
    <row r="102" spans="1:8" ht="17.45" customHeight="1" x14ac:dyDescent="0.25">
      <c r="A102" s="587"/>
      <c r="B102" s="587"/>
      <c r="C102" s="584" t="s">
        <v>419</v>
      </c>
      <c r="D102" s="554">
        <v>2</v>
      </c>
      <c r="E102" s="512">
        <v>3000</v>
      </c>
      <c r="F102" s="155">
        <f t="shared" si="1"/>
        <v>6000</v>
      </c>
      <c r="G102" s="538"/>
      <c r="H102" s="598"/>
    </row>
    <row r="103" spans="1:8" ht="17.45" customHeight="1" x14ac:dyDescent="0.25">
      <c r="A103" s="587"/>
      <c r="B103" s="587"/>
      <c r="C103" s="584" t="s">
        <v>400</v>
      </c>
      <c r="D103" s="554">
        <v>2</v>
      </c>
      <c r="E103" s="512">
        <v>3000</v>
      </c>
      <c r="F103" s="155">
        <f t="shared" si="1"/>
        <v>6000</v>
      </c>
      <c r="G103" s="538"/>
      <c r="H103" s="598"/>
    </row>
    <row r="104" spans="1:8" x14ac:dyDescent="0.25">
      <c r="A104" s="587"/>
      <c r="B104" s="587"/>
      <c r="C104" s="584" t="s">
        <v>391</v>
      </c>
      <c r="D104" s="554">
        <v>2</v>
      </c>
      <c r="E104" s="512">
        <v>3000</v>
      </c>
      <c r="F104" s="155">
        <f t="shared" si="1"/>
        <v>6000</v>
      </c>
      <c r="G104" s="538"/>
      <c r="H104" s="598"/>
    </row>
    <row r="105" spans="1:8" ht="17.45" customHeight="1" x14ac:dyDescent="0.25">
      <c r="A105" s="587"/>
      <c r="B105" s="587"/>
      <c r="C105" s="584" t="s">
        <v>420</v>
      </c>
      <c r="D105" s="554">
        <v>2</v>
      </c>
      <c r="E105" s="512">
        <v>3000</v>
      </c>
      <c r="F105" s="155">
        <f t="shared" si="1"/>
        <v>6000</v>
      </c>
      <c r="G105" s="538"/>
      <c r="H105" s="598"/>
    </row>
    <row r="106" spans="1:8" ht="17.45" customHeight="1" x14ac:dyDescent="0.25">
      <c r="A106" s="587"/>
      <c r="B106" s="587"/>
      <c r="C106" s="589" t="s">
        <v>389</v>
      </c>
      <c r="D106" s="554">
        <v>2</v>
      </c>
      <c r="E106" s="512">
        <v>3000</v>
      </c>
      <c r="F106" s="155">
        <f t="shared" si="1"/>
        <v>6000</v>
      </c>
      <c r="G106" s="538"/>
      <c r="H106" s="598"/>
    </row>
    <row r="107" spans="1:8" x14ac:dyDescent="0.25">
      <c r="A107" s="587"/>
      <c r="B107" s="587"/>
      <c r="C107" s="584" t="s">
        <v>404</v>
      </c>
      <c r="D107" s="554">
        <v>2</v>
      </c>
      <c r="E107" s="512">
        <v>3000</v>
      </c>
      <c r="F107" s="155">
        <f t="shared" si="1"/>
        <v>6000</v>
      </c>
      <c r="G107" s="538"/>
      <c r="H107" s="598"/>
    </row>
    <row r="108" spans="1:8" ht="17.45" customHeight="1" x14ac:dyDescent="0.25">
      <c r="A108" s="587"/>
      <c r="B108" s="587"/>
      <c r="C108" s="584" t="s">
        <v>399</v>
      </c>
      <c r="D108" s="554">
        <v>2</v>
      </c>
      <c r="E108" s="512">
        <v>3000</v>
      </c>
      <c r="F108" s="155">
        <f t="shared" si="1"/>
        <v>6000</v>
      </c>
      <c r="G108" s="538"/>
      <c r="H108" s="598"/>
    </row>
    <row r="109" spans="1:8" ht="21" customHeight="1" x14ac:dyDescent="0.25">
      <c r="A109" s="587"/>
      <c r="B109" s="587"/>
      <c r="C109" s="572" t="s">
        <v>615</v>
      </c>
      <c r="D109" s="554">
        <v>2</v>
      </c>
      <c r="E109" s="512">
        <v>3000</v>
      </c>
      <c r="F109" s="155">
        <f t="shared" si="1"/>
        <v>6000</v>
      </c>
      <c r="G109" s="538"/>
      <c r="H109" s="598"/>
    </row>
    <row r="110" spans="1:8" x14ac:dyDescent="0.25">
      <c r="A110" s="587"/>
      <c r="B110" s="587"/>
      <c r="C110" s="584" t="s">
        <v>398</v>
      </c>
      <c r="D110" s="554">
        <v>2</v>
      </c>
      <c r="E110" s="512">
        <v>3000</v>
      </c>
      <c r="F110" s="155">
        <f t="shared" si="1"/>
        <v>6000</v>
      </c>
      <c r="G110" s="538"/>
      <c r="H110" s="598"/>
    </row>
    <row r="111" spans="1:8" ht="17.45" customHeight="1" x14ac:dyDescent="0.25">
      <c r="A111" s="587"/>
      <c r="B111" s="587"/>
      <c r="C111" s="584" t="s">
        <v>397</v>
      </c>
      <c r="D111" s="554">
        <v>2</v>
      </c>
      <c r="E111" s="512">
        <v>3000</v>
      </c>
      <c r="F111" s="155">
        <f t="shared" si="1"/>
        <v>6000</v>
      </c>
      <c r="G111" s="538"/>
      <c r="H111" s="598"/>
    </row>
    <row r="112" spans="1:8" x14ac:dyDescent="0.25">
      <c r="A112" s="587"/>
      <c r="B112" s="587"/>
      <c r="C112" s="584" t="s">
        <v>425</v>
      </c>
      <c r="D112" s="554">
        <v>2</v>
      </c>
      <c r="E112" s="512">
        <v>3000</v>
      </c>
      <c r="F112" s="155">
        <f t="shared" si="1"/>
        <v>6000</v>
      </c>
      <c r="G112" s="538"/>
      <c r="H112" s="598"/>
    </row>
    <row r="113" spans="1:8" ht="17.45" customHeight="1" x14ac:dyDescent="0.25">
      <c r="A113" s="587"/>
      <c r="B113" s="587"/>
      <c r="C113" s="584" t="s">
        <v>438</v>
      </c>
      <c r="D113" s="554">
        <v>2</v>
      </c>
      <c r="E113" s="512">
        <v>3000</v>
      </c>
      <c r="F113" s="155">
        <f t="shared" si="1"/>
        <v>6000</v>
      </c>
      <c r="G113" s="538"/>
      <c r="H113" s="598"/>
    </row>
    <row r="114" spans="1:8" ht="17.45" customHeight="1" x14ac:dyDescent="0.25">
      <c r="A114" s="587"/>
      <c r="B114" s="587"/>
      <c r="C114" s="584" t="s">
        <v>437</v>
      </c>
      <c r="D114" s="554">
        <v>2</v>
      </c>
      <c r="E114" s="512">
        <v>3000</v>
      </c>
      <c r="F114" s="155">
        <f t="shared" si="1"/>
        <v>6000</v>
      </c>
      <c r="G114" s="538"/>
      <c r="H114" s="598"/>
    </row>
    <row r="115" spans="1:8" x14ac:dyDescent="0.25">
      <c r="A115" s="587"/>
      <c r="B115" s="587"/>
      <c r="C115" s="584" t="s">
        <v>421</v>
      </c>
      <c r="D115" s="554">
        <v>2</v>
      </c>
      <c r="E115" s="512">
        <v>3000</v>
      </c>
      <c r="F115" s="155">
        <f t="shared" si="1"/>
        <v>6000</v>
      </c>
      <c r="G115" s="538"/>
      <c r="H115" s="598"/>
    </row>
    <row r="116" spans="1:8" ht="17.45" customHeight="1" x14ac:dyDescent="0.25">
      <c r="A116" s="587"/>
      <c r="B116" s="587"/>
      <c r="C116" s="584" t="s">
        <v>390</v>
      </c>
      <c r="D116" s="554">
        <v>2</v>
      </c>
      <c r="E116" s="512">
        <v>3000</v>
      </c>
      <c r="F116" s="155">
        <f t="shared" si="1"/>
        <v>6000</v>
      </c>
      <c r="G116" s="538"/>
      <c r="H116" s="598"/>
    </row>
    <row r="117" spans="1:8" x14ac:dyDescent="0.25">
      <c r="A117" s="587"/>
      <c r="B117" s="587"/>
      <c r="C117" s="584" t="s">
        <v>418</v>
      </c>
      <c r="D117" s="554">
        <v>2</v>
      </c>
      <c r="E117" s="512">
        <v>3000</v>
      </c>
      <c r="F117" s="155">
        <f t="shared" si="1"/>
        <v>6000</v>
      </c>
      <c r="G117" s="538"/>
      <c r="H117" s="598"/>
    </row>
    <row r="118" spans="1:8" ht="17.45" customHeight="1" x14ac:dyDescent="0.25">
      <c r="A118" s="587"/>
      <c r="B118" s="587"/>
      <c r="C118" s="584" t="s">
        <v>417</v>
      </c>
      <c r="D118" s="554">
        <v>2</v>
      </c>
      <c r="E118" s="512">
        <v>3000</v>
      </c>
      <c r="F118" s="155">
        <f t="shared" ref="F118:F129" si="2">D118*E118</f>
        <v>6000</v>
      </c>
      <c r="G118" s="538"/>
      <c r="H118" s="598"/>
    </row>
    <row r="119" spans="1:8" ht="17.45" customHeight="1" x14ac:dyDescent="0.25">
      <c r="A119" s="587"/>
      <c r="B119" s="587"/>
      <c r="C119" s="589" t="s">
        <v>453</v>
      </c>
      <c r="D119" s="554">
        <v>2</v>
      </c>
      <c r="E119" s="512">
        <v>3000</v>
      </c>
      <c r="F119" s="155">
        <f t="shared" si="2"/>
        <v>6000</v>
      </c>
      <c r="G119" s="538"/>
      <c r="H119" s="598"/>
    </row>
    <row r="120" spans="1:8" ht="17.45" customHeight="1" x14ac:dyDescent="0.25">
      <c r="A120" s="587"/>
      <c r="B120" s="587"/>
      <c r="C120" s="584" t="s">
        <v>403</v>
      </c>
      <c r="D120" s="554">
        <v>2</v>
      </c>
      <c r="E120" s="512">
        <v>3000</v>
      </c>
      <c r="F120" s="155">
        <f t="shared" si="2"/>
        <v>6000</v>
      </c>
      <c r="G120" s="538"/>
      <c r="H120" s="598"/>
    </row>
    <row r="121" spans="1:8" ht="17.45" customHeight="1" x14ac:dyDescent="0.25">
      <c r="A121" s="587"/>
      <c r="B121" s="587"/>
      <c r="C121" s="584" t="s">
        <v>429</v>
      </c>
      <c r="D121" s="554">
        <v>2</v>
      </c>
      <c r="E121" s="512">
        <v>3000</v>
      </c>
      <c r="F121" s="155">
        <f t="shared" si="2"/>
        <v>6000</v>
      </c>
      <c r="G121" s="538"/>
      <c r="H121" s="598"/>
    </row>
    <row r="122" spans="1:8" x14ac:dyDescent="0.25">
      <c r="A122" s="587"/>
      <c r="B122" s="587"/>
      <c r="C122" s="584" t="s">
        <v>447</v>
      </c>
      <c r="D122" s="554">
        <v>2</v>
      </c>
      <c r="E122" s="512">
        <v>3000</v>
      </c>
      <c r="F122" s="155">
        <f t="shared" si="2"/>
        <v>6000</v>
      </c>
      <c r="G122" s="538"/>
      <c r="H122" s="598"/>
    </row>
    <row r="123" spans="1:8" x14ac:dyDescent="0.25">
      <c r="A123" s="587"/>
      <c r="B123" s="587"/>
      <c r="C123" s="584" t="s">
        <v>449</v>
      </c>
      <c r="D123" s="554">
        <v>2</v>
      </c>
      <c r="E123" s="512">
        <v>3000</v>
      </c>
      <c r="F123" s="155">
        <f t="shared" si="2"/>
        <v>6000</v>
      </c>
      <c r="G123" s="538"/>
      <c r="H123" s="598"/>
    </row>
    <row r="124" spans="1:8" x14ac:dyDescent="0.25">
      <c r="A124" s="587"/>
      <c r="B124" s="587"/>
      <c r="C124" s="584" t="s">
        <v>644</v>
      </c>
      <c r="D124" s="554">
        <v>2</v>
      </c>
      <c r="E124" s="512">
        <v>3000</v>
      </c>
      <c r="F124" s="155">
        <f t="shared" si="2"/>
        <v>6000</v>
      </c>
      <c r="G124" s="538"/>
      <c r="H124" s="598"/>
    </row>
    <row r="125" spans="1:8" x14ac:dyDescent="0.25">
      <c r="A125" s="587"/>
      <c r="B125" s="587"/>
      <c r="C125" s="584" t="s">
        <v>645</v>
      </c>
      <c r="D125" s="554">
        <v>2</v>
      </c>
      <c r="E125" s="512">
        <v>3000</v>
      </c>
      <c r="F125" s="155">
        <f t="shared" si="2"/>
        <v>6000</v>
      </c>
      <c r="G125" s="538"/>
      <c r="H125" s="598"/>
    </row>
    <row r="126" spans="1:8" x14ac:dyDescent="0.25">
      <c r="A126" s="587"/>
      <c r="B126" s="587"/>
      <c r="C126" s="584" t="s">
        <v>448</v>
      </c>
      <c r="D126" s="554">
        <v>2</v>
      </c>
      <c r="E126" s="512">
        <v>3000</v>
      </c>
      <c r="F126" s="155">
        <f t="shared" si="2"/>
        <v>6000</v>
      </c>
      <c r="G126" s="538"/>
      <c r="H126" s="598"/>
    </row>
    <row r="127" spans="1:8" x14ac:dyDescent="0.25">
      <c r="A127" s="587"/>
      <c r="B127" s="587"/>
      <c r="C127" s="584" t="s">
        <v>424</v>
      </c>
      <c r="D127" s="554">
        <v>2</v>
      </c>
      <c r="E127" s="512">
        <v>3000</v>
      </c>
      <c r="F127" s="155">
        <f t="shared" si="2"/>
        <v>6000</v>
      </c>
      <c r="G127" s="538"/>
      <c r="H127" s="598"/>
    </row>
    <row r="128" spans="1:8" ht="17.45" customHeight="1" x14ac:dyDescent="0.25">
      <c r="A128" s="587"/>
      <c r="B128" s="587"/>
      <c r="C128" s="584" t="s">
        <v>423</v>
      </c>
      <c r="D128" s="554">
        <v>2</v>
      </c>
      <c r="E128" s="512">
        <v>3000</v>
      </c>
      <c r="F128" s="155">
        <f t="shared" si="2"/>
        <v>6000</v>
      </c>
      <c r="G128" s="538"/>
      <c r="H128" s="598"/>
    </row>
    <row r="129" spans="1:9" ht="17.45" customHeight="1" x14ac:dyDescent="0.25">
      <c r="A129" s="587"/>
      <c r="B129" s="587"/>
      <c r="C129" s="584" t="s">
        <v>443</v>
      </c>
      <c r="D129" s="554">
        <v>2</v>
      </c>
      <c r="E129" s="512">
        <v>3000</v>
      </c>
      <c r="F129" s="155">
        <f t="shared" si="2"/>
        <v>6000</v>
      </c>
      <c r="G129" s="538"/>
      <c r="H129" s="598"/>
    </row>
    <row r="130" spans="1:9" ht="36" customHeight="1" x14ac:dyDescent="0.25">
      <c r="A130" s="549"/>
      <c r="B130" s="553"/>
      <c r="C130" s="552" t="s">
        <v>32</v>
      </c>
      <c r="D130" s="551"/>
      <c r="E130" s="551"/>
      <c r="F130" s="156"/>
      <c r="G130" s="538"/>
      <c r="H130" s="598"/>
    </row>
    <row r="131" spans="1:9" x14ac:dyDescent="0.25">
      <c r="A131" s="590"/>
      <c r="B131" s="590"/>
      <c r="C131" s="520" t="s">
        <v>591</v>
      </c>
      <c r="D131" s="521"/>
      <c r="E131" s="521"/>
      <c r="F131" s="155">
        <v>1780</v>
      </c>
      <c r="G131" s="538"/>
      <c r="H131" s="598"/>
    </row>
    <row r="132" spans="1:9" x14ac:dyDescent="0.25">
      <c r="A132" s="591"/>
      <c r="B132" s="591"/>
      <c r="C132" s="520" t="s">
        <v>642</v>
      </c>
      <c r="D132" s="521"/>
      <c r="E132" s="521"/>
      <c r="F132" s="155">
        <v>400</v>
      </c>
      <c r="G132" s="538"/>
      <c r="H132" s="598"/>
    </row>
    <row r="133" spans="1:9" x14ac:dyDescent="0.25">
      <c r="A133" s="591"/>
      <c r="B133" s="591"/>
      <c r="C133" s="520" t="s">
        <v>592</v>
      </c>
      <c r="D133" s="521"/>
      <c r="E133" s="521"/>
      <c r="F133" s="155">
        <v>800</v>
      </c>
      <c r="G133" s="538"/>
      <c r="H133" s="598"/>
    </row>
    <row r="134" spans="1:9" x14ac:dyDescent="0.25">
      <c r="A134" s="591"/>
      <c r="B134" s="591"/>
      <c r="C134" s="520" t="s">
        <v>593</v>
      </c>
      <c r="D134" s="521"/>
      <c r="E134" s="521"/>
      <c r="F134" s="155">
        <v>650</v>
      </c>
      <c r="G134" s="538"/>
      <c r="H134" s="598"/>
    </row>
    <row r="135" spans="1:9" ht="36" x14ac:dyDescent="0.25">
      <c r="A135" s="592"/>
      <c r="B135" s="592"/>
      <c r="C135" s="550" t="s">
        <v>594</v>
      </c>
      <c r="D135" s="521"/>
      <c r="E135" s="521"/>
      <c r="F135" s="155">
        <v>1080</v>
      </c>
      <c r="G135" s="538"/>
      <c r="H135" s="598"/>
    </row>
    <row r="136" spans="1:9" ht="36" x14ac:dyDescent="0.25">
      <c r="A136" s="549"/>
      <c r="B136" s="548"/>
      <c r="C136" s="547" t="s">
        <v>188</v>
      </c>
      <c r="D136" s="546"/>
      <c r="E136" s="546"/>
      <c r="F136" s="155"/>
      <c r="G136" s="538"/>
      <c r="H136" s="598"/>
    </row>
    <row r="137" spans="1:9" x14ac:dyDescent="0.25">
      <c r="A137" s="565"/>
      <c r="B137" s="565"/>
      <c r="C137" s="520" t="s">
        <v>80</v>
      </c>
      <c r="D137" s="521"/>
      <c r="E137" s="521"/>
      <c r="F137" s="155">
        <v>834.59</v>
      </c>
      <c r="G137" s="599"/>
      <c r="H137" s="600"/>
      <c r="I137" s="545"/>
    </row>
    <row r="138" spans="1:9" ht="34.9" customHeight="1" x14ac:dyDescent="0.25">
      <c r="A138" s="574"/>
      <c r="B138" s="574"/>
      <c r="C138" s="640" t="s">
        <v>650</v>
      </c>
      <c r="D138" s="641"/>
      <c r="E138" s="593"/>
      <c r="F138" s="155">
        <v>50</v>
      </c>
      <c r="G138" s="538"/>
      <c r="H138" s="598"/>
    </row>
    <row r="139" spans="1:9" ht="242.25" customHeight="1" x14ac:dyDescent="0.25">
      <c r="A139" s="574"/>
      <c r="B139" s="574"/>
      <c r="C139" s="642" t="s">
        <v>658</v>
      </c>
      <c r="D139" s="643"/>
      <c r="E139" s="529"/>
      <c r="F139" s="155">
        <v>25</v>
      </c>
      <c r="G139" s="538"/>
      <c r="H139" s="598"/>
    </row>
    <row r="140" spans="1:9" x14ac:dyDescent="0.25">
      <c r="A140" s="574"/>
      <c r="B140" s="574"/>
      <c r="C140" s="520" t="s">
        <v>43</v>
      </c>
      <c r="D140" s="522"/>
      <c r="E140" s="522"/>
      <c r="F140" s="155">
        <v>39.01</v>
      </c>
      <c r="G140" s="538"/>
      <c r="H140" s="598"/>
    </row>
    <row r="141" spans="1:9" x14ac:dyDescent="0.25">
      <c r="A141" s="574"/>
      <c r="B141" s="574"/>
      <c r="C141" s="520" t="s">
        <v>160</v>
      </c>
      <c r="D141" s="522"/>
      <c r="E141" s="522"/>
      <c r="F141" s="155">
        <v>60</v>
      </c>
      <c r="G141" s="538"/>
      <c r="H141" s="598"/>
    </row>
    <row r="142" spans="1:9" ht="39" customHeight="1" x14ac:dyDescent="0.25">
      <c r="A142" s="574"/>
      <c r="B142" s="574"/>
      <c r="C142" s="575" t="s">
        <v>576</v>
      </c>
      <c r="D142" s="576"/>
      <c r="E142" s="576"/>
      <c r="F142" s="155">
        <v>10</v>
      </c>
      <c r="G142" s="538"/>
      <c r="H142" s="598"/>
    </row>
    <row r="143" spans="1:9" ht="17.45" customHeight="1" x14ac:dyDescent="0.25">
      <c r="A143" s="574"/>
      <c r="B143" s="574"/>
      <c r="C143" s="560" t="s">
        <v>139</v>
      </c>
      <c r="D143" s="529"/>
      <c r="E143" s="529"/>
      <c r="F143" s="155">
        <v>5</v>
      </c>
      <c r="G143" s="538"/>
      <c r="H143" s="598"/>
    </row>
    <row r="144" spans="1:9" ht="17.45" customHeight="1" x14ac:dyDescent="0.25">
      <c r="A144" s="574"/>
      <c r="B144" s="574"/>
      <c r="C144" s="563" t="s">
        <v>161</v>
      </c>
      <c r="D144" s="564"/>
      <c r="E144" s="564"/>
      <c r="F144" s="155">
        <v>3</v>
      </c>
      <c r="G144" s="538"/>
      <c r="H144" s="598"/>
    </row>
    <row r="145" spans="1:8" x14ac:dyDescent="0.25">
      <c r="A145" s="566"/>
      <c r="B145" s="566"/>
      <c r="C145" s="563" t="s">
        <v>651</v>
      </c>
      <c r="D145" s="564"/>
      <c r="E145" s="564"/>
      <c r="F145" s="155">
        <v>5</v>
      </c>
      <c r="G145" s="538"/>
      <c r="H145" s="598"/>
    </row>
    <row r="146" spans="1:8" x14ac:dyDescent="0.25">
      <c r="G146" s="538"/>
      <c r="H146" s="598"/>
    </row>
    <row r="147" spans="1:8" s="540" customFormat="1" x14ac:dyDescent="0.25">
      <c r="A147" s="544"/>
      <c r="B147" s="531" t="s">
        <v>595</v>
      </c>
      <c r="C147" s="530"/>
      <c r="D147" s="517"/>
      <c r="E147" s="517"/>
      <c r="F147" s="154"/>
      <c r="G147" s="539"/>
      <c r="H147" s="601"/>
    </row>
    <row r="148" spans="1:8" s="540" customFormat="1" x14ac:dyDescent="0.25">
      <c r="A148" s="544"/>
      <c r="B148" s="530"/>
      <c r="C148" s="530" t="s">
        <v>590</v>
      </c>
      <c r="D148" s="517"/>
      <c r="E148" s="517"/>
      <c r="F148" s="154"/>
      <c r="G148" s="539"/>
      <c r="H148" s="601"/>
    </row>
    <row r="149" spans="1:8" s="540" customFormat="1" x14ac:dyDescent="0.25">
      <c r="A149" s="544"/>
      <c r="B149" s="530"/>
      <c r="C149" s="530"/>
      <c r="D149" s="517"/>
      <c r="E149" s="517"/>
      <c r="F149" s="154"/>
      <c r="G149" s="539"/>
      <c r="H149" s="601"/>
    </row>
    <row r="150" spans="1:8" s="540" customFormat="1" x14ac:dyDescent="0.25">
      <c r="A150" s="539"/>
      <c r="B150" s="543"/>
      <c r="C150" s="625"/>
      <c r="D150" s="517" t="s">
        <v>284</v>
      </c>
      <c r="E150" s="517"/>
      <c r="F150" s="154"/>
      <c r="G150" s="539"/>
      <c r="H150" s="601"/>
    </row>
    <row r="151" spans="1:8" x14ac:dyDescent="0.25">
      <c r="B151" s="530"/>
      <c r="C151" s="154"/>
      <c r="D151" s="517" t="s">
        <v>285</v>
      </c>
      <c r="G151" s="538"/>
      <c r="H151" s="598"/>
    </row>
    <row r="152" spans="1:8" x14ac:dyDescent="0.25">
      <c r="G152" s="538"/>
      <c r="H152" s="598"/>
    </row>
    <row r="155" spans="1:8" ht="17.45" customHeight="1" x14ac:dyDescent="0.25">
      <c r="A155" s="542"/>
      <c r="B155" s="542"/>
      <c r="C155" s="542"/>
      <c r="D155" s="542"/>
      <c r="E155" s="542"/>
      <c r="F155" s="542"/>
    </row>
    <row r="156" spans="1:8" ht="17.45" customHeight="1" x14ac:dyDescent="0.25">
      <c r="A156" s="594"/>
      <c r="B156" s="594"/>
      <c r="C156" s="594"/>
      <c r="D156" s="594"/>
      <c r="E156" s="594"/>
      <c r="F156" s="594"/>
    </row>
    <row r="158" spans="1:8" s="540" customFormat="1" ht="17.45" customHeight="1" x14ac:dyDescent="0.25">
      <c r="A158" s="594"/>
      <c r="B158" s="594"/>
      <c r="C158" s="594"/>
      <c r="D158" s="594"/>
      <c r="E158" s="594"/>
      <c r="F158" s="594"/>
      <c r="H158" s="541"/>
    </row>
  </sheetData>
  <sheetProtection sheet="1" objects="1" scenarios="1"/>
  <mergeCells count="4">
    <mergeCell ref="A1:F1"/>
    <mergeCell ref="A5:B5"/>
    <mergeCell ref="C138:D138"/>
    <mergeCell ref="C139:D139"/>
  </mergeCells>
  <dataValidations count="1">
    <dataValidation type="list" allowBlank="1" showInputMessage="1" showErrorMessage="1" sqref="E7:E53 E55:E129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fitToHeight="5" orientation="portrait" r:id="rId1"/>
  <headerFooter alignWithMargins="0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7"/>
  <sheetViews>
    <sheetView view="pageBreakPreview" zoomScale="71" zoomScaleNormal="66" zoomScaleSheetLayoutView="71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9" width="9.140625" style="314" customWidth="1"/>
    <col min="1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499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G2" s="324"/>
      <c r="H2" s="499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4"/>
      <c r="H3" s="499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G4" s="324"/>
      <c r="H4" s="499"/>
    </row>
    <row r="5" spans="1:8" ht="72.75" customHeight="1" x14ac:dyDescent="0.25">
      <c r="A5" s="632" t="s">
        <v>146</v>
      </c>
      <c r="B5" s="633"/>
      <c r="C5" s="418" t="s">
        <v>147</v>
      </c>
      <c r="D5" s="419" t="s">
        <v>629</v>
      </c>
      <c r="E5" s="424" t="s">
        <v>627</v>
      </c>
      <c r="F5" s="287" t="s">
        <v>628</v>
      </c>
      <c r="G5" s="323"/>
      <c r="H5" s="196"/>
    </row>
    <row r="6" spans="1:8" ht="37.9" customHeight="1" x14ac:dyDescent="0.25">
      <c r="A6" s="635" t="s">
        <v>1</v>
      </c>
      <c r="B6" s="636"/>
      <c r="C6" s="332" t="s">
        <v>29</v>
      </c>
      <c r="D6" s="419"/>
      <c r="E6" s="419"/>
      <c r="F6" s="309"/>
      <c r="G6" s="323"/>
      <c r="H6" s="196"/>
    </row>
    <row r="7" spans="1:8" ht="17.45" customHeight="1" x14ac:dyDescent="0.25">
      <c r="A7" s="415"/>
      <c r="B7" s="414" t="s">
        <v>27</v>
      </c>
      <c r="C7" s="411" t="s">
        <v>484</v>
      </c>
      <c r="D7" s="425">
        <v>3</v>
      </c>
      <c r="E7" s="330">
        <v>3000</v>
      </c>
      <c r="F7" s="74">
        <f>D7*E7</f>
        <v>9000</v>
      </c>
      <c r="G7" s="323"/>
      <c r="H7" s="500"/>
    </row>
    <row r="8" spans="1:8" ht="17.45" customHeight="1" x14ac:dyDescent="0.25">
      <c r="A8" s="415"/>
      <c r="B8" s="420"/>
      <c r="C8" s="411" t="s">
        <v>307</v>
      </c>
      <c r="D8" s="366">
        <v>4</v>
      </c>
      <c r="E8" s="497">
        <v>3000</v>
      </c>
      <c r="F8" s="74">
        <f t="shared" ref="F8:F10" si="0">D8*E8</f>
        <v>12000</v>
      </c>
      <c r="G8" s="323"/>
      <c r="H8" s="500"/>
    </row>
    <row r="9" spans="1:8" ht="17.45" customHeight="1" x14ac:dyDescent="0.25">
      <c r="A9" s="415"/>
      <c r="B9" s="420"/>
      <c r="C9" s="411" t="s">
        <v>485</v>
      </c>
      <c r="D9" s="366">
        <v>4</v>
      </c>
      <c r="E9" s="497">
        <v>3000</v>
      </c>
      <c r="F9" s="74">
        <f t="shared" si="0"/>
        <v>12000</v>
      </c>
      <c r="G9" s="323"/>
      <c r="H9" s="500"/>
    </row>
    <row r="10" spans="1:8" ht="17.45" customHeight="1" x14ac:dyDescent="0.25">
      <c r="A10" s="415"/>
      <c r="B10" s="415"/>
      <c r="C10" s="411" t="s">
        <v>305</v>
      </c>
      <c r="D10" s="369">
        <v>3</v>
      </c>
      <c r="E10" s="498">
        <v>3000</v>
      </c>
      <c r="F10" s="74">
        <f t="shared" si="0"/>
        <v>9000</v>
      </c>
      <c r="G10" s="323"/>
      <c r="H10" s="500"/>
    </row>
    <row r="11" spans="1:8" ht="34.5" customHeight="1" x14ac:dyDescent="0.25">
      <c r="A11" s="333"/>
      <c r="B11" s="334"/>
      <c r="C11" s="335" t="s">
        <v>31</v>
      </c>
      <c r="D11" s="336"/>
      <c r="E11" s="444"/>
      <c r="F11" s="261"/>
      <c r="G11" s="323"/>
      <c r="H11" s="500"/>
    </row>
    <row r="12" spans="1:8" ht="17.45" customHeight="1" x14ac:dyDescent="0.25">
      <c r="A12" s="412"/>
      <c r="B12" s="412"/>
      <c r="C12" s="411" t="s">
        <v>305</v>
      </c>
      <c r="D12" s="425">
        <v>2</v>
      </c>
      <c r="E12" s="330">
        <v>4000</v>
      </c>
      <c r="F12" s="74">
        <f>D12*E12</f>
        <v>8000</v>
      </c>
      <c r="G12" s="323"/>
      <c r="H12" s="500"/>
    </row>
    <row r="13" spans="1:8" ht="17.45" customHeight="1" x14ac:dyDescent="0.25">
      <c r="A13" s="413"/>
      <c r="B13" s="413"/>
      <c r="C13" s="411" t="s">
        <v>307</v>
      </c>
      <c r="D13" s="425">
        <v>1</v>
      </c>
      <c r="E13" s="330">
        <v>4000</v>
      </c>
      <c r="F13" s="74">
        <f t="shared" ref="F13:F19" si="1">D13*E13</f>
        <v>4000</v>
      </c>
      <c r="G13" s="323"/>
      <c r="H13" s="500"/>
    </row>
    <row r="14" spans="1:8" ht="17.45" customHeight="1" x14ac:dyDescent="0.25">
      <c r="A14" s="413"/>
      <c r="B14" s="413"/>
      <c r="C14" s="411" t="s">
        <v>306</v>
      </c>
      <c r="D14" s="425">
        <v>2</v>
      </c>
      <c r="E14" s="330">
        <v>4000</v>
      </c>
      <c r="F14" s="74">
        <f t="shared" si="1"/>
        <v>8000</v>
      </c>
      <c r="G14" s="323"/>
      <c r="H14" s="500"/>
    </row>
    <row r="15" spans="1:8" ht="17.45" customHeight="1" x14ac:dyDescent="0.25">
      <c r="A15" s="413"/>
      <c r="B15" s="413"/>
      <c r="C15" s="411" t="s">
        <v>302</v>
      </c>
      <c r="D15" s="425">
        <v>2</v>
      </c>
      <c r="E15" s="330">
        <v>4000</v>
      </c>
      <c r="F15" s="74">
        <f t="shared" si="1"/>
        <v>8000</v>
      </c>
      <c r="G15" s="323"/>
      <c r="H15" s="500"/>
    </row>
    <row r="16" spans="1:8" ht="17.45" customHeight="1" x14ac:dyDescent="0.25">
      <c r="A16" s="413"/>
      <c r="B16" s="413"/>
      <c r="C16" s="402" t="s">
        <v>309</v>
      </c>
      <c r="D16" s="425">
        <v>1</v>
      </c>
      <c r="E16" s="330">
        <v>4000</v>
      </c>
      <c r="F16" s="74">
        <f t="shared" si="1"/>
        <v>4000</v>
      </c>
      <c r="G16" s="323"/>
      <c r="H16" s="500"/>
    </row>
    <row r="17" spans="1:8" ht="17.45" customHeight="1" x14ac:dyDescent="0.25">
      <c r="A17" s="413"/>
      <c r="B17" s="413"/>
      <c r="C17" s="411" t="s">
        <v>303</v>
      </c>
      <c r="D17" s="425">
        <v>2</v>
      </c>
      <c r="E17" s="330">
        <v>4000</v>
      </c>
      <c r="F17" s="74">
        <f t="shared" si="1"/>
        <v>8000</v>
      </c>
      <c r="G17" s="323"/>
      <c r="H17" s="500"/>
    </row>
    <row r="18" spans="1:8" ht="17.45" customHeight="1" x14ac:dyDescent="0.25">
      <c r="A18" s="413"/>
      <c r="B18" s="413"/>
      <c r="C18" s="411" t="s">
        <v>304</v>
      </c>
      <c r="D18" s="425">
        <v>2</v>
      </c>
      <c r="E18" s="330">
        <v>4000</v>
      </c>
      <c r="F18" s="74">
        <f t="shared" si="1"/>
        <v>8000</v>
      </c>
      <c r="G18" s="323"/>
      <c r="H18" s="500"/>
    </row>
    <row r="19" spans="1:8" ht="17.45" customHeight="1" x14ac:dyDescent="0.25">
      <c r="A19" s="413"/>
      <c r="B19" s="413"/>
      <c r="C19" s="411" t="s">
        <v>308</v>
      </c>
      <c r="D19" s="369">
        <v>2</v>
      </c>
      <c r="E19" s="498">
        <v>4000</v>
      </c>
      <c r="F19" s="74">
        <f t="shared" si="1"/>
        <v>8000</v>
      </c>
      <c r="G19" s="323"/>
      <c r="H19" s="500"/>
    </row>
    <row r="20" spans="1:8" ht="35.25" customHeight="1" x14ac:dyDescent="0.25">
      <c r="A20" s="333"/>
      <c r="B20" s="334"/>
      <c r="C20" s="335" t="s">
        <v>32</v>
      </c>
      <c r="D20" s="336"/>
      <c r="E20" s="336"/>
      <c r="F20" s="292"/>
      <c r="G20" s="323"/>
      <c r="H20" s="500"/>
    </row>
    <row r="21" spans="1:8" x14ac:dyDescent="0.25">
      <c r="F21" s="52"/>
      <c r="G21" s="323"/>
      <c r="H21" s="500"/>
    </row>
    <row r="22" spans="1:8" ht="35.25" customHeight="1" x14ac:dyDescent="0.25">
      <c r="A22" s="333"/>
      <c r="B22" s="341"/>
      <c r="C22" s="342" t="s">
        <v>188</v>
      </c>
      <c r="D22" s="380"/>
      <c r="E22" s="380"/>
      <c r="F22" s="53"/>
      <c r="G22" s="323"/>
      <c r="H22" s="500"/>
    </row>
    <row r="23" spans="1:8" x14ac:dyDescent="0.25">
      <c r="A23" s="423"/>
      <c r="B23" s="423"/>
      <c r="C23" s="402" t="s">
        <v>34</v>
      </c>
      <c r="D23" s="355" t="s">
        <v>33</v>
      </c>
      <c r="E23" s="355"/>
      <c r="F23" s="58">
        <v>111.32</v>
      </c>
      <c r="G23" s="323"/>
      <c r="H23" s="500"/>
    </row>
    <row r="24" spans="1:8" x14ac:dyDescent="0.25">
      <c r="G24" s="323"/>
      <c r="H24" s="500"/>
    </row>
    <row r="25" spans="1:8" s="312" customFormat="1" x14ac:dyDescent="0.25">
      <c r="A25" s="322"/>
      <c r="B25" s="338"/>
      <c r="C25" s="338"/>
      <c r="D25" s="339"/>
      <c r="E25" s="339"/>
      <c r="F25" s="95"/>
      <c r="G25" s="322"/>
      <c r="H25" s="500"/>
    </row>
    <row r="26" spans="1:8" x14ac:dyDescent="0.25">
      <c r="G26" s="323"/>
      <c r="H26" s="500"/>
    </row>
    <row r="27" spans="1:8" x14ac:dyDescent="0.25">
      <c r="G27" s="323"/>
      <c r="H27" s="500"/>
    </row>
    <row r="28" spans="1:8" s="312" customFormat="1" ht="36.75" customHeight="1" x14ac:dyDescent="0.25">
      <c r="A28" s="403"/>
      <c r="B28" s="403"/>
      <c r="C28" s="403"/>
      <c r="D28" s="403"/>
      <c r="E28" s="403"/>
      <c r="F28" s="403"/>
      <c r="G28" s="322"/>
      <c r="H28" s="500"/>
    </row>
    <row r="29" spans="1:8" x14ac:dyDescent="0.25">
      <c r="D29" s="339" t="s">
        <v>284</v>
      </c>
      <c r="G29" s="323"/>
      <c r="H29" s="500"/>
    </row>
    <row r="30" spans="1:8" x14ac:dyDescent="0.25">
      <c r="D30" s="339" t="s">
        <v>285</v>
      </c>
      <c r="G30" s="323"/>
      <c r="H30" s="500"/>
    </row>
    <row r="31" spans="1:8" x14ac:dyDescent="0.25">
      <c r="G31" s="323"/>
      <c r="H31" s="500"/>
    </row>
    <row r="34" spans="1:8" x14ac:dyDescent="0.25">
      <c r="A34" s="410"/>
      <c r="B34" s="410"/>
      <c r="C34" s="410"/>
      <c r="D34" s="410"/>
      <c r="E34" s="410"/>
      <c r="F34" s="410"/>
    </row>
    <row r="35" spans="1:8" ht="39" customHeight="1" x14ac:dyDescent="0.25">
      <c r="A35" s="409"/>
      <c r="B35" s="409"/>
      <c r="C35" s="409"/>
      <c r="D35" s="409"/>
      <c r="E35" s="409"/>
      <c r="F35" s="409"/>
    </row>
    <row r="37" spans="1:8" s="312" customFormat="1" ht="54" customHeight="1" x14ac:dyDescent="0.25">
      <c r="A37" s="409"/>
      <c r="B37" s="410"/>
      <c r="C37" s="410"/>
      <c r="D37" s="410"/>
      <c r="E37" s="410"/>
      <c r="F37" s="410"/>
      <c r="H37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37" sqref="C37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3">
    <mergeCell ref="A1:F1"/>
    <mergeCell ref="A6:B6"/>
    <mergeCell ref="A5:B5"/>
  </mergeCells>
  <phoneticPr fontId="3" type="noConversion"/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0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92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447" t="s">
        <v>19</v>
      </c>
      <c r="B6" s="448"/>
      <c r="C6" s="375" t="s">
        <v>29</v>
      </c>
      <c r="D6" s="449"/>
      <c r="E6" s="449"/>
      <c r="F6" s="207"/>
      <c r="H6" s="206"/>
    </row>
    <row r="7" spans="1:8" x14ac:dyDescent="0.25">
      <c r="F7" s="52"/>
    </row>
    <row r="8" spans="1:8" ht="43.5" customHeight="1" x14ac:dyDescent="0.25">
      <c r="A8" s="333"/>
      <c r="B8" s="334"/>
      <c r="C8" s="335" t="s">
        <v>31</v>
      </c>
      <c r="D8" s="336"/>
      <c r="E8" s="336"/>
      <c r="F8" s="514"/>
    </row>
    <row r="9" spans="1:8" x14ac:dyDescent="0.25">
      <c r="A9" s="370"/>
      <c r="B9" s="370"/>
      <c r="C9" s="370" t="s">
        <v>455</v>
      </c>
      <c r="D9" s="425">
        <v>6</v>
      </c>
      <c r="E9" s="254">
        <v>15000</v>
      </c>
      <c r="F9" s="148">
        <f>D9*E9</f>
        <v>90000</v>
      </c>
    </row>
    <row r="10" spans="1:8" x14ac:dyDescent="0.25">
      <c r="A10" s="377"/>
      <c r="B10" s="377"/>
      <c r="C10" s="370" t="s">
        <v>456</v>
      </c>
      <c r="D10" s="425">
        <v>6</v>
      </c>
      <c r="E10" s="254">
        <v>15000</v>
      </c>
      <c r="F10" s="148">
        <f t="shared" ref="F10:F12" si="0">D10*E10</f>
        <v>90000</v>
      </c>
    </row>
    <row r="11" spans="1:8" ht="43.15" customHeight="1" x14ac:dyDescent="0.25">
      <c r="A11" s="377"/>
      <c r="B11" s="377"/>
      <c r="C11" s="370" t="s">
        <v>457</v>
      </c>
      <c r="D11" s="355">
        <v>2</v>
      </c>
      <c r="E11" s="251">
        <v>4000</v>
      </c>
      <c r="F11" s="148">
        <f t="shared" si="0"/>
        <v>8000</v>
      </c>
    </row>
    <row r="12" spans="1:8" ht="43.9" customHeight="1" x14ac:dyDescent="0.25">
      <c r="A12" s="377"/>
      <c r="B12" s="377"/>
      <c r="C12" s="370" t="s">
        <v>363</v>
      </c>
      <c r="D12" s="376">
        <v>2</v>
      </c>
      <c r="E12" s="252">
        <v>3000</v>
      </c>
      <c r="F12" s="148">
        <f t="shared" si="0"/>
        <v>6000</v>
      </c>
    </row>
    <row r="13" spans="1:8" s="312" customFormat="1" x14ac:dyDescent="0.25">
      <c r="A13" s="333"/>
      <c r="B13" s="341"/>
      <c r="C13" s="342" t="s">
        <v>32</v>
      </c>
      <c r="D13" s="343"/>
      <c r="E13" s="343"/>
      <c r="F13" s="53"/>
      <c r="G13" s="314"/>
      <c r="H13" s="328"/>
    </row>
    <row r="14" spans="1:8" x14ac:dyDescent="0.25">
      <c r="F14" s="52"/>
    </row>
    <row r="15" spans="1:8" s="312" customFormat="1" ht="36" x14ac:dyDescent="0.25">
      <c r="A15" s="333"/>
      <c r="B15" s="341"/>
      <c r="C15" s="342" t="s">
        <v>188</v>
      </c>
      <c r="D15" s="343"/>
      <c r="E15" s="343"/>
      <c r="F15" s="53"/>
      <c r="G15" s="314"/>
      <c r="H15" s="328"/>
    </row>
    <row r="16" spans="1:8" x14ac:dyDescent="0.25">
      <c r="F16" s="52"/>
    </row>
    <row r="17" spans="1:8" x14ac:dyDescent="0.25">
      <c r="F17" s="52"/>
    </row>
    <row r="18" spans="1:8" s="312" customFormat="1" ht="36.75" customHeight="1" x14ac:dyDescent="0.25">
      <c r="A18" s="322"/>
      <c r="B18" s="516"/>
      <c r="C18" s="516"/>
      <c r="D18" s="517" t="s">
        <v>284</v>
      </c>
      <c r="E18" s="517"/>
      <c r="F18" s="52"/>
      <c r="H18" s="328"/>
    </row>
    <row r="19" spans="1:8" x14ac:dyDescent="0.25">
      <c r="D19" s="517" t="s">
        <v>285</v>
      </c>
    </row>
    <row r="21" spans="1:8" x14ac:dyDescent="0.25">
      <c r="A21" s="403"/>
      <c r="B21" s="403"/>
      <c r="C21" s="403"/>
      <c r="D21" s="403"/>
      <c r="E21" s="403"/>
      <c r="F21" s="403"/>
      <c r="G21" s="312"/>
    </row>
    <row r="25" spans="1:8" ht="39" customHeight="1" x14ac:dyDescent="0.25"/>
    <row r="27" spans="1:8" s="312" customFormat="1" ht="54" customHeight="1" x14ac:dyDescent="0.25">
      <c r="A27" s="410"/>
      <c r="B27" s="410"/>
      <c r="C27" s="410"/>
      <c r="D27" s="410"/>
      <c r="E27" s="410"/>
      <c r="F27" s="410"/>
      <c r="G27" s="314"/>
      <c r="H27" s="328"/>
    </row>
    <row r="28" spans="1:8" x14ac:dyDescent="0.25">
      <c r="A28" s="373"/>
      <c r="B28" s="373"/>
      <c r="C28" s="373"/>
      <c r="D28" s="373"/>
      <c r="E28" s="373"/>
      <c r="F28" s="373"/>
    </row>
    <row r="30" spans="1:8" x14ac:dyDescent="0.25">
      <c r="A30" s="373"/>
      <c r="B30" s="374"/>
      <c r="C30" s="374"/>
      <c r="D30" s="374"/>
      <c r="E30" s="374"/>
      <c r="F30" s="374"/>
      <c r="G30" s="312"/>
    </row>
  </sheetData>
  <sheetProtection sheet="1" objects="1" scenarios="1"/>
  <customSheetViews>
    <customSheetView guid="{839003FA-3055-4E28-826D-0A2EF77DACBD}" scale="70" showPageBreaks="1" fitToPage="1" printArea="1" view="pageBreakPreview" topLeftCell="A10">
      <selection activeCell="C24" sqref="C24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9:E12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2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0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416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416"/>
      <c r="B4" s="417"/>
      <c r="C4" s="417"/>
      <c r="D4" s="417"/>
      <c r="E4" s="417"/>
      <c r="F4" s="331"/>
      <c r="H4" s="499"/>
    </row>
    <row r="5" spans="1:8" ht="80.45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447" t="s">
        <v>20</v>
      </c>
      <c r="B6" s="448"/>
      <c r="C6" s="332" t="s">
        <v>29</v>
      </c>
      <c r="D6" s="332"/>
      <c r="E6" s="332"/>
      <c r="F6" s="295"/>
      <c r="H6" s="446"/>
    </row>
    <row r="7" spans="1:8" x14ac:dyDescent="0.25">
      <c r="A7" s="370"/>
      <c r="B7" s="370" t="s">
        <v>26</v>
      </c>
      <c r="C7" s="450" t="s">
        <v>603</v>
      </c>
      <c r="D7" s="355">
        <v>3</v>
      </c>
      <c r="E7" s="250">
        <v>3000</v>
      </c>
      <c r="F7" s="155">
        <f>D7*E7</f>
        <v>9000</v>
      </c>
    </row>
    <row r="8" spans="1:8" x14ac:dyDescent="0.25">
      <c r="A8" s="377"/>
      <c r="B8" s="377"/>
      <c r="C8" s="450" t="s">
        <v>557</v>
      </c>
      <c r="D8" s="425">
        <v>3</v>
      </c>
      <c r="E8" s="254">
        <v>3000</v>
      </c>
      <c r="F8" s="155">
        <f t="shared" ref="F8:F23" si="0">D8*E8</f>
        <v>9000</v>
      </c>
    </row>
    <row r="9" spans="1:8" x14ac:dyDescent="0.25">
      <c r="A9" s="377"/>
      <c r="B9" s="377"/>
      <c r="C9" s="450" t="s">
        <v>558</v>
      </c>
      <c r="D9" s="355">
        <v>3</v>
      </c>
      <c r="E9" s="250">
        <v>4000</v>
      </c>
      <c r="F9" s="155">
        <f t="shared" si="0"/>
        <v>12000</v>
      </c>
    </row>
    <row r="10" spans="1:8" ht="18.75" customHeight="1" x14ac:dyDescent="0.25">
      <c r="A10" s="377"/>
      <c r="B10" s="377"/>
      <c r="C10" s="450" t="s">
        <v>559</v>
      </c>
      <c r="D10" s="425">
        <v>3</v>
      </c>
      <c r="E10" s="254">
        <v>4000</v>
      </c>
      <c r="F10" s="155">
        <f t="shared" si="0"/>
        <v>12000</v>
      </c>
    </row>
    <row r="11" spans="1:8" x14ac:dyDescent="0.25">
      <c r="A11" s="377"/>
      <c r="B11" s="370" t="s">
        <v>27</v>
      </c>
      <c r="C11" s="450" t="s">
        <v>560</v>
      </c>
      <c r="D11" s="425">
        <v>3</v>
      </c>
      <c r="E11" s="254">
        <v>4000</v>
      </c>
      <c r="F11" s="155">
        <f t="shared" si="0"/>
        <v>12000</v>
      </c>
    </row>
    <row r="12" spans="1:8" x14ac:dyDescent="0.25">
      <c r="A12" s="377"/>
      <c r="B12" s="377"/>
      <c r="C12" s="450" t="s">
        <v>561</v>
      </c>
      <c r="D12" s="425">
        <v>3</v>
      </c>
      <c r="E12" s="254">
        <v>4000</v>
      </c>
      <c r="F12" s="155">
        <f t="shared" si="0"/>
        <v>12000</v>
      </c>
    </row>
    <row r="13" spans="1:8" x14ac:dyDescent="0.25">
      <c r="A13" s="377"/>
      <c r="B13" s="377"/>
      <c r="C13" s="450" t="s">
        <v>460</v>
      </c>
      <c r="D13" s="425">
        <v>3</v>
      </c>
      <c r="E13" s="254">
        <v>5500</v>
      </c>
      <c r="F13" s="155">
        <f t="shared" si="0"/>
        <v>16500</v>
      </c>
    </row>
    <row r="14" spans="1:8" x14ac:dyDescent="0.25">
      <c r="A14" s="377"/>
      <c r="B14" s="377"/>
      <c r="C14" s="450" t="s">
        <v>461</v>
      </c>
      <c r="D14" s="425">
        <v>3</v>
      </c>
      <c r="E14" s="254">
        <v>5500</v>
      </c>
      <c r="F14" s="155">
        <f t="shared" si="0"/>
        <v>16500</v>
      </c>
    </row>
    <row r="15" spans="1:8" x14ac:dyDescent="0.25">
      <c r="A15" s="377"/>
      <c r="B15" s="377"/>
      <c r="C15" s="450" t="s">
        <v>604</v>
      </c>
      <c r="D15" s="425">
        <v>3</v>
      </c>
      <c r="E15" s="254">
        <v>4000</v>
      </c>
      <c r="F15" s="155">
        <f t="shared" si="0"/>
        <v>12000</v>
      </c>
    </row>
    <row r="16" spans="1:8" x14ac:dyDescent="0.25">
      <c r="A16" s="377"/>
      <c r="B16" s="378"/>
      <c r="C16" s="450" t="s">
        <v>562</v>
      </c>
      <c r="D16" s="425">
        <v>3</v>
      </c>
      <c r="E16" s="254">
        <v>5500</v>
      </c>
      <c r="F16" s="155">
        <f t="shared" si="0"/>
        <v>16500</v>
      </c>
    </row>
    <row r="17" spans="1:8" ht="36" customHeight="1" x14ac:dyDescent="0.25">
      <c r="A17" s="333"/>
      <c r="B17" s="347"/>
      <c r="C17" s="335" t="s">
        <v>31</v>
      </c>
      <c r="D17" s="336"/>
      <c r="E17" s="444"/>
      <c r="F17" s="445"/>
    </row>
    <row r="18" spans="1:8" x14ac:dyDescent="0.25">
      <c r="A18" s="452"/>
      <c r="B18" s="469"/>
      <c r="C18" s="370" t="s">
        <v>461</v>
      </c>
      <c r="D18" s="425">
        <v>2</v>
      </c>
      <c r="E18" s="254">
        <v>5500</v>
      </c>
      <c r="F18" s="155">
        <f t="shared" si="0"/>
        <v>11000</v>
      </c>
    </row>
    <row r="19" spans="1:8" x14ac:dyDescent="0.25">
      <c r="A19" s="452"/>
      <c r="B19" s="469"/>
      <c r="C19" s="370" t="s">
        <v>462</v>
      </c>
      <c r="D19" s="425">
        <v>2</v>
      </c>
      <c r="E19" s="254">
        <v>4000</v>
      </c>
      <c r="F19" s="155">
        <f t="shared" si="0"/>
        <v>8000</v>
      </c>
    </row>
    <row r="20" spans="1:8" x14ac:dyDescent="0.25">
      <c r="A20" s="452"/>
      <c r="B20" s="469"/>
      <c r="C20" s="370" t="s">
        <v>459</v>
      </c>
      <c r="D20" s="425">
        <v>2</v>
      </c>
      <c r="E20" s="254">
        <v>4000</v>
      </c>
      <c r="F20" s="155">
        <f t="shared" si="0"/>
        <v>8000</v>
      </c>
    </row>
    <row r="21" spans="1:8" x14ac:dyDescent="0.25">
      <c r="A21" s="452"/>
      <c r="B21" s="469"/>
      <c r="C21" s="370" t="s">
        <v>463</v>
      </c>
      <c r="D21" s="425">
        <v>2</v>
      </c>
      <c r="E21" s="254">
        <v>5500</v>
      </c>
      <c r="F21" s="155">
        <f t="shared" si="0"/>
        <v>11000</v>
      </c>
    </row>
    <row r="22" spans="1:8" x14ac:dyDescent="0.25">
      <c r="A22" s="452"/>
      <c r="B22" s="469"/>
      <c r="C22" s="370" t="s">
        <v>458</v>
      </c>
      <c r="D22" s="425">
        <v>2</v>
      </c>
      <c r="E22" s="254">
        <v>4000</v>
      </c>
      <c r="F22" s="155">
        <f t="shared" si="0"/>
        <v>8000</v>
      </c>
    </row>
    <row r="23" spans="1:8" x14ac:dyDescent="0.25">
      <c r="A23" s="452"/>
      <c r="B23" s="626"/>
      <c r="C23" s="370" t="s">
        <v>460</v>
      </c>
      <c r="D23" s="425">
        <v>2</v>
      </c>
      <c r="E23" s="254">
        <v>5500</v>
      </c>
      <c r="F23" s="155">
        <f t="shared" si="0"/>
        <v>11000</v>
      </c>
    </row>
    <row r="24" spans="1:8" ht="36.75" customHeight="1" x14ac:dyDescent="0.25">
      <c r="A24" s="333"/>
      <c r="B24" s="347"/>
      <c r="C24" s="335" t="s">
        <v>32</v>
      </c>
      <c r="D24" s="336"/>
      <c r="E24" s="336"/>
      <c r="F24" s="289"/>
    </row>
    <row r="26" spans="1:8" ht="36" x14ac:dyDescent="0.25">
      <c r="A26" s="333"/>
      <c r="B26" s="341"/>
      <c r="C26" s="342" t="s">
        <v>188</v>
      </c>
      <c r="D26" s="343"/>
      <c r="E26" s="343"/>
      <c r="F26" s="236"/>
    </row>
    <row r="27" spans="1:8" x14ac:dyDescent="0.25">
      <c r="A27" s="453"/>
      <c r="B27" s="453"/>
      <c r="C27" s="526" t="s">
        <v>172</v>
      </c>
      <c r="D27" s="515" t="s">
        <v>617</v>
      </c>
      <c r="E27" s="515"/>
      <c r="F27" s="158">
        <v>40</v>
      </c>
    </row>
    <row r="28" spans="1:8" x14ac:dyDescent="0.25">
      <c r="A28" s="491"/>
      <c r="B28" s="491"/>
      <c r="C28" s="526" t="s">
        <v>172</v>
      </c>
      <c r="D28" s="515" t="s">
        <v>618</v>
      </c>
      <c r="E28" s="515"/>
      <c r="F28" s="159">
        <v>130</v>
      </c>
    </row>
    <row r="29" spans="1:8" x14ac:dyDescent="0.25">
      <c r="A29" s="491"/>
      <c r="B29" s="491"/>
      <c r="C29" s="526" t="s">
        <v>172</v>
      </c>
      <c r="D29" s="515" t="s">
        <v>173</v>
      </c>
      <c r="E29" s="515"/>
      <c r="F29" s="159">
        <v>125</v>
      </c>
    </row>
    <row r="30" spans="1:8" x14ac:dyDescent="0.25">
      <c r="A30" s="491"/>
      <c r="B30" s="491"/>
      <c r="C30" s="526" t="s">
        <v>172</v>
      </c>
      <c r="D30" s="515" t="s">
        <v>619</v>
      </c>
      <c r="E30" s="515"/>
      <c r="F30" s="159">
        <v>50</v>
      </c>
    </row>
    <row r="31" spans="1:8" ht="36" x14ac:dyDescent="0.25">
      <c r="A31" s="491"/>
      <c r="B31" s="491"/>
      <c r="C31" s="533" t="s">
        <v>620</v>
      </c>
      <c r="D31" s="515" t="s">
        <v>621</v>
      </c>
      <c r="E31" s="515"/>
      <c r="F31" s="159">
        <v>100</v>
      </c>
    </row>
    <row r="32" spans="1:8" s="322" customFormat="1" x14ac:dyDescent="0.25">
      <c r="A32" s="491"/>
      <c r="B32" s="491"/>
      <c r="C32" s="526" t="s">
        <v>246</v>
      </c>
      <c r="D32" s="515" t="s">
        <v>247</v>
      </c>
      <c r="E32" s="515"/>
      <c r="F32" s="158">
        <v>35</v>
      </c>
      <c r="H32" s="500"/>
    </row>
    <row r="33" spans="1:8" x14ac:dyDescent="0.25">
      <c r="A33" s="491"/>
      <c r="B33" s="491"/>
      <c r="C33" s="526" t="s">
        <v>246</v>
      </c>
      <c r="D33" s="515" t="s">
        <v>173</v>
      </c>
      <c r="E33" s="515"/>
      <c r="F33" s="158">
        <v>20</v>
      </c>
      <c r="G33" s="322"/>
    </row>
    <row r="34" spans="1:8" s="322" customFormat="1" ht="17.25" customHeight="1" x14ac:dyDescent="0.25">
      <c r="A34" s="491"/>
      <c r="B34" s="491"/>
      <c r="C34" s="111" t="s">
        <v>246</v>
      </c>
      <c r="D34" s="69" t="s">
        <v>247</v>
      </c>
      <c r="E34" s="69"/>
      <c r="F34" s="145">
        <v>35</v>
      </c>
      <c r="H34" s="500"/>
    </row>
    <row r="35" spans="1:8" x14ac:dyDescent="0.25">
      <c r="A35" s="491"/>
      <c r="B35" s="491"/>
      <c r="C35" s="112" t="s">
        <v>246</v>
      </c>
      <c r="D35" s="515" t="s">
        <v>173</v>
      </c>
      <c r="E35" s="515"/>
      <c r="F35" s="158">
        <v>10</v>
      </c>
      <c r="G35" s="322"/>
    </row>
    <row r="36" spans="1:8" x14ac:dyDescent="0.25">
      <c r="A36" s="491"/>
      <c r="B36" s="491"/>
      <c r="C36" s="526" t="s">
        <v>246</v>
      </c>
      <c r="D36" s="515" t="s">
        <v>248</v>
      </c>
      <c r="E36" s="515"/>
      <c r="F36" s="158">
        <v>20</v>
      </c>
    </row>
    <row r="37" spans="1:8" x14ac:dyDescent="0.25">
      <c r="A37" s="491"/>
      <c r="B37" s="491"/>
      <c r="C37" s="526" t="s">
        <v>246</v>
      </c>
      <c r="D37" s="515" t="s">
        <v>249</v>
      </c>
      <c r="E37" s="515"/>
      <c r="F37" s="158">
        <v>10</v>
      </c>
    </row>
    <row r="38" spans="1:8" ht="33" customHeight="1" x14ac:dyDescent="0.25">
      <c r="A38" s="491"/>
      <c r="B38" s="491"/>
      <c r="C38" s="533" t="s">
        <v>250</v>
      </c>
      <c r="D38" s="515"/>
      <c r="E38" s="515"/>
      <c r="F38" s="158">
        <v>10</v>
      </c>
    </row>
    <row r="39" spans="1:8" x14ac:dyDescent="0.25">
      <c r="A39" s="491"/>
      <c r="B39" s="491"/>
      <c r="C39" s="526" t="s">
        <v>140</v>
      </c>
      <c r="D39" s="515" t="s">
        <v>251</v>
      </c>
      <c r="E39" s="515"/>
      <c r="F39" s="158">
        <v>3</v>
      </c>
    </row>
    <row r="40" spans="1:8" x14ac:dyDescent="0.25">
      <c r="A40" s="491"/>
      <c r="B40" s="491"/>
      <c r="C40" s="526" t="s">
        <v>252</v>
      </c>
      <c r="D40" s="515"/>
      <c r="E40" s="515"/>
      <c r="F40" s="158">
        <v>5</v>
      </c>
    </row>
    <row r="41" spans="1:8" x14ac:dyDescent="0.25">
      <c r="A41" s="491"/>
      <c r="B41" s="491"/>
      <c r="C41" s="526" t="s">
        <v>622</v>
      </c>
      <c r="D41" s="515" t="s">
        <v>623</v>
      </c>
      <c r="E41" s="515"/>
      <c r="F41" s="158">
        <v>30</v>
      </c>
    </row>
    <row r="42" spans="1:8" x14ac:dyDescent="0.25">
      <c r="A42" s="491"/>
      <c r="B42" s="491"/>
      <c r="C42" s="526" t="s">
        <v>624</v>
      </c>
      <c r="D42" s="515" t="s">
        <v>623</v>
      </c>
      <c r="E42" s="515"/>
      <c r="F42" s="158">
        <v>50</v>
      </c>
    </row>
    <row r="43" spans="1:8" x14ac:dyDescent="0.25">
      <c r="A43" s="272"/>
      <c r="B43" s="272"/>
      <c r="C43" s="526" t="s">
        <v>625</v>
      </c>
      <c r="D43" s="515"/>
      <c r="E43" s="515"/>
      <c r="F43" s="158">
        <v>15</v>
      </c>
    </row>
    <row r="44" spans="1:8" ht="36" x14ac:dyDescent="0.25">
      <c r="A44" s="273"/>
      <c r="B44" s="273"/>
      <c r="C44" s="533" t="s">
        <v>626</v>
      </c>
      <c r="D44" s="515"/>
      <c r="E44" s="515"/>
      <c r="F44" s="158">
        <v>70</v>
      </c>
    </row>
    <row r="45" spans="1:8" x14ac:dyDescent="0.25">
      <c r="A45" s="218"/>
      <c r="B45" s="218"/>
      <c r="C45" s="386"/>
      <c r="D45" s="387"/>
      <c r="E45" s="387"/>
      <c r="F45" s="274"/>
    </row>
    <row r="46" spans="1:8" x14ac:dyDescent="0.25">
      <c r="A46" s="218"/>
      <c r="B46" s="218"/>
      <c r="C46" s="386"/>
      <c r="D46" s="387"/>
      <c r="E46" s="387"/>
      <c r="F46" s="274"/>
    </row>
    <row r="47" spans="1:8" x14ac:dyDescent="0.25">
      <c r="A47" s="218"/>
      <c r="B47" s="218"/>
      <c r="C47" s="386"/>
      <c r="D47" s="387"/>
      <c r="E47" s="387"/>
      <c r="F47" s="274"/>
    </row>
    <row r="48" spans="1:8" x14ac:dyDescent="0.25">
      <c r="A48" s="218"/>
      <c r="B48" s="218"/>
      <c r="C48" s="386"/>
      <c r="D48" s="387"/>
      <c r="E48" s="387"/>
      <c r="F48" s="274"/>
    </row>
    <row r="49" spans="1:8" x14ac:dyDescent="0.25">
      <c r="A49" s="410"/>
      <c r="B49" s="410"/>
      <c r="C49" s="410"/>
      <c r="D49" s="410"/>
      <c r="E49" s="410"/>
      <c r="F49" s="410"/>
    </row>
    <row r="50" spans="1:8" ht="39" customHeight="1" x14ac:dyDescent="0.25">
      <c r="A50" s="373"/>
      <c r="B50" s="373"/>
      <c r="C50" s="373"/>
      <c r="D50" s="373"/>
      <c r="E50" s="373"/>
      <c r="F50" s="373"/>
    </row>
    <row r="51" spans="1:8" x14ac:dyDescent="0.25">
      <c r="D51" s="517" t="s">
        <v>284</v>
      </c>
    </row>
    <row r="52" spans="1:8" s="322" customFormat="1" ht="23.25" customHeight="1" x14ac:dyDescent="0.25">
      <c r="A52" s="373"/>
      <c r="B52" s="374"/>
      <c r="C52" s="374"/>
      <c r="D52" s="517" t="s">
        <v>285</v>
      </c>
      <c r="E52" s="517"/>
      <c r="F52" s="374"/>
      <c r="H52" s="500"/>
    </row>
  </sheetData>
  <sheetProtection sheet="1" objects="1" scenarios="1"/>
  <customSheetViews>
    <customSheetView guid="{839003FA-3055-4E28-826D-0A2EF77DACBD}" scale="70" showPageBreaks="1" fitToPage="1" printArea="1" view="pageBreakPreview" topLeftCell="A31">
      <selection activeCell="C57" sqref="C57"/>
      <pageMargins left="0.75" right="0.75" top="0.98425196850393704" bottom="0.98425196850393704" header="0" footer="0"/>
      <printOptions horizontalCentered="1"/>
      <pageSetup paperSize="9" scale="48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6 E18:E23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7"/>
  <sheetViews>
    <sheetView view="pageBreakPreview" zoomScale="70" zoomScaleNormal="100" zoomScaleSheetLayoutView="70" workbookViewId="0">
      <selection activeCell="D11" sqref="D11"/>
    </sheetView>
  </sheetViews>
  <sheetFormatPr defaultRowHeight="18" x14ac:dyDescent="0.25"/>
  <cols>
    <col min="1" max="1" width="9.140625" style="322"/>
    <col min="2" max="2" width="10.28515625" style="516" customWidth="1"/>
    <col min="3" max="3" width="103.140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19.140625" style="323" hidden="1" customWidth="1"/>
    <col min="12" max="254" width="9.140625" style="323"/>
    <col min="255" max="255" width="10.28515625" style="323" customWidth="1"/>
    <col min="256" max="256" width="103.140625" style="323" customWidth="1"/>
    <col min="257" max="259" width="25.7109375" style="323" customWidth="1"/>
    <col min="260" max="260" width="2.42578125" style="323" customWidth="1"/>
    <col min="261" max="263" width="18.85546875" style="323" customWidth="1"/>
    <col min="264" max="264" width="13" style="323" customWidth="1"/>
    <col min="265" max="266" width="9.140625" style="323" customWidth="1"/>
    <col min="267" max="267" width="0" style="323" hidden="1" customWidth="1"/>
    <col min="268" max="510" width="9.140625" style="323"/>
    <col min="511" max="511" width="10.28515625" style="323" customWidth="1"/>
    <col min="512" max="512" width="103.140625" style="323" customWidth="1"/>
    <col min="513" max="515" width="25.7109375" style="323" customWidth="1"/>
    <col min="516" max="516" width="2.42578125" style="323" customWidth="1"/>
    <col min="517" max="519" width="18.85546875" style="323" customWidth="1"/>
    <col min="520" max="520" width="13" style="323" customWidth="1"/>
    <col min="521" max="522" width="9.140625" style="323" customWidth="1"/>
    <col min="523" max="523" width="0" style="323" hidden="1" customWidth="1"/>
    <col min="524" max="766" width="9.140625" style="323"/>
    <col min="767" max="767" width="10.28515625" style="323" customWidth="1"/>
    <col min="768" max="768" width="103.140625" style="323" customWidth="1"/>
    <col min="769" max="771" width="25.7109375" style="323" customWidth="1"/>
    <col min="772" max="772" width="2.42578125" style="323" customWidth="1"/>
    <col min="773" max="775" width="18.85546875" style="323" customWidth="1"/>
    <col min="776" max="776" width="13" style="323" customWidth="1"/>
    <col min="777" max="778" width="9.140625" style="323" customWidth="1"/>
    <col min="779" max="779" width="0" style="323" hidden="1" customWidth="1"/>
    <col min="780" max="1022" width="9.140625" style="323"/>
    <col min="1023" max="1023" width="10.28515625" style="323" customWidth="1"/>
    <col min="1024" max="1024" width="103.140625" style="323" customWidth="1"/>
    <col min="1025" max="1027" width="25.7109375" style="323" customWidth="1"/>
    <col min="1028" max="1028" width="2.42578125" style="323" customWidth="1"/>
    <col min="1029" max="1031" width="18.85546875" style="323" customWidth="1"/>
    <col min="1032" max="1032" width="13" style="323" customWidth="1"/>
    <col min="1033" max="1034" width="9.140625" style="323" customWidth="1"/>
    <col min="1035" max="1035" width="0" style="323" hidden="1" customWidth="1"/>
    <col min="1036" max="1278" width="9.140625" style="323"/>
    <col min="1279" max="1279" width="10.28515625" style="323" customWidth="1"/>
    <col min="1280" max="1280" width="103.140625" style="323" customWidth="1"/>
    <col min="1281" max="1283" width="25.7109375" style="323" customWidth="1"/>
    <col min="1284" max="1284" width="2.42578125" style="323" customWidth="1"/>
    <col min="1285" max="1287" width="18.85546875" style="323" customWidth="1"/>
    <col min="1288" max="1288" width="13" style="323" customWidth="1"/>
    <col min="1289" max="1290" width="9.140625" style="323" customWidth="1"/>
    <col min="1291" max="1291" width="0" style="323" hidden="1" customWidth="1"/>
    <col min="1292" max="1534" width="9.140625" style="323"/>
    <col min="1535" max="1535" width="10.28515625" style="323" customWidth="1"/>
    <col min="1536" max="1536" width="103.140625" style="323" customWidth="1"/>
    <col min="1537" max="1539" width="25.7109375" style="323" customWidth="1"/>
    <col min="1540" max="1540" width="2.42578125" style="323" customWidth="1"/>
    <col min="1541" max="1543" width="18.85546875" style="323" customWidth="1"/>
    <col min="1544" max="1544" width="13" style="323" customWidth="1"/>
    <col min="1545" max="1546" width="9.140625" style="323" customWidth="1"/>
    <col min="1547" max="1547" width="0" style="323" hidden="1" customWidth="1"/>
    <col min="1548" max="1790" width="9.140625" style="323"/>
    <col min="1791" max="1791" width="10.28515625" style="323" customWidth="1"/>
    <col min="1792" max="1792" width="103.140625" style="323" customWidth="1"/>
    <col min="1793" max="1795" width="25.7109375" style="323" customWidth="1"/>
    <col min="1796" max="1796" width="2.42578125" style="323" customWidth="1"/>
    <col min="1797" max="1799" width="18.85546875" style="323" customWidth="1"/>
    <col min="1800" max="1800" width="13" style="323" customWidth="1"/>
    <col min="1801" max="1802" width="9.140625" style="323" customWidth="1"/>
    <col min="1803" max="1803" width="0" style="323" hidden="1" customWidth="1"/>
    <col min="1804" max="2046" width="9.140625" style="323"/>
    <col min="2047" max="2047" width="10.28515625" style="323" customWidth="1"/>
    <col min="2048" max="2048" width="103.140625" style="323" customWidth="1"/>
    <col min="2049" max="2051" width="25.7109375" style="323" customWidth="1"/>
    <col min="2052" max="2052" width="2.42578125" style="323" customWidth="1"/>
    <col min="2053" max="2055" width="18.85546875" style="323" customWidth="1"/>
    <col min="2056" max="2056" width="13" style="323" customWidth="1"/>
    <col min="2057" max="2058" width="9.140625" style="323" customWidth="1"/>
    <col min="2059" max="2059" width="0" style="323" hidden="1" customWidth="1"/>
    <col min="2060" max="2302" width="9.140625" style="323"/>
    <col min="2303" max="2303" width="10.28515625" style="323" customWidth="1"/>
    <col min="2304" max="2304" width="103.140625" style="323" customWidth="1"/>
    <col min="2305" max="2307" width="25.7109375" style="323" customWidth="1"/>
    <col min="2308" max="2308" width="2.42578125" style="323" customWidth="1"/>
    <col min="2309" max="2311" width="18.85546875" style="323" customWidth="1"/>
    <col min="2312" max="2312" width="13" style="323" customWidth="1"/>
    <col min="2313" max="2314" width="9.140625" style="323" customWidth="1"/>
    <col min="2315" max="2315" width="0" style="323" hidden="1" customWidth="1"/>
    <col min="2316" max="2558" width="9.140625" style="323"/>
    <col min="2559" max="2559" width="10.28515625" style="323" customWidth="1"/>
    <col min="2560" max="2560" width="103.140625" style="323" customWidth="1"/>
    <col min="2561" max="2563" width="25.7109375" style="323" customWidth="1"/>
    <col min="2564" max="2564" width="2.42578125" style="323" customWidth="1"/>
    <col min="2565" max="2567" width="18.85546875" style="323" customWidth="1"/>
    <col min="2568" max="2568" width="13" style="323" customWidth="1"/>
    <col min="2569" max="2570" width="9.140625" style="323" customWidth="1"/>
    <col min="2571" max="2571" width="0" style="323" hidden="1" customWidth="1"/>
    <col min="2572" max="2814" width="9.140625" style="323"/>
    <col min="2815" max="2815" width="10.28515625" style="323" customWidth="1"/>
    <col min="2816" max="2816" width="103.140625" style="323" customWidth="1"/>
    <col min="2817" max="2819" width="25.7109375" style="323" customWidth="1"/>
    <col min="2820" max="2820" width="2.42578125" style="323" customWidth="1"/>
    <col min="2821" max="2823" width="18.85546875" style="323" customWidth="1"/>
    <col min="2824" max="2824" width="13" style="323" customWidth="1"/>
    <col min="2825" max="2826" width="9.140625" style="323" customWidth="1"/>
    <col min="2827" max="2827" width="0" style="323" hidden="1" customWidth="1"/>
    <col min="2828" max="3070" width="9.140625" style="323"/>
    <col min="3071" max="3071" width="10.28515625" style="323" customWidth="1"/>
    <col min="3072" max="3072" width="103.140625" style="323" customWidth="1"/>
    <col min="3073" max="3075" width="25.7109375" style="323" customWidth="1"/>
    <col min="3076" max="3076" width="2.42578125" style="323" customWidth="1"/>
    <col min="3077" max="3079" width="18.85546875" style="323" customWidth="1"/>
    <col min="3080" max="3080" width="13" style="323" customWidth="1"/>
    <col min="3081" max="3082" width="9.140625" style="323" customWidth="1"/>
    <col min="3083" max="3083" width="0" style="323" hidden="1" customWidth="1"/>
    <col min="3084" max="3326" width="9.140625" style="323"/>
    <col min="3327" max="3327" width="10.28515625" style="323" customWidth="1"/>
    <col min="3328" max="3328" width="103.140625" style="323" customWidth="1"/>
    <col min="3329" max="3331" width="25.7109375" style="323" customWidth="1"/>
    <col min="3332" max="3332" width="2.42578125" style="323" customWidth="1"/>
    <col min="3333" max="3335" width="18.85546875" style="323" customWidth="1"/>
    <col min="3336" max="3336" width="13" style="323" customWidth="1"/>
    <col min="3337" max="3338" width="9.140625" style="323" customWidth="1"/>
    <col min="3339" max="3339" width="0" style="323" hidden="1" customWidth="1"/>
    <col min="3340" max="3582" width="9.140625" style="323"/>
    <col min="3583" max="3583" width="10.28515625" style="323" customWidth="1"/>
    <col min="3584" max="3584" width="103.140625" style="323" customWidth="1"/>
    <col min="3585" max="3587" width="25.7109375" style="323" customWidth="1"/>
    <col min="3588" max="3588" width="2.42578125" style="323" customWidth="1"/>
    <col min="3589" max="3591" width="18.85546875" style="323" customWidth="1"/>
    <col min="3592" max="3592" width="13" style="323" customWidth="1"/>
    <col min="3593" max="3594" width="9.140625" style="323" customWidth="1"/>
    <col min="3595" max="3595" width="0" style="323" hidden="1" customWidth="1"/>
    <col min="3596" max="3838" width="9.140625" style="323"/>
    <col min="3839" max="3839" width="10.28515625" style="323" customWidth="1"/>
    <col min="3840" max="3840" width="103.140625" style="323" customWidth="1"/>
    <col min="3841" max="3843" width="25.7109375" style="323" customWidth="1"/>
    <col min="3844" max="3844" width="2.42578125" style="323" customWidth="1"/>
    <col min="3845" max="3847" width="18.85546875" style="323" customWidth="1"/>
    <col min="3848" max="3848" width="13" style="323" customWidth="1"/>
    <col min="3849" max="3850" width="9.140625" style="323" customWidth="1"/>
    <col min="3851" max="3851" width="0" style="323" hidden="1" customWidth="1"/>
    <col min="3852" max="4094" width="9.140625" style="323"/>
    <col min="4095" max="4095" width="10.28515625" style="323" customWidth="1"/>
    <col min="4096" max="4096" width="103.140625" style="323" customWidth="1"/>
    <col min="4097" max="4099" width="25.7109375" style="323" customWidth="1"/>
    <col min="4100" max="4100" width="2.42578125" style="323" customWidth="1"/>
    <col min="4101" max="4103" width="18.85546875" style="323" customWidth="1"/>
    <col min="4104" max="4104" width="13" style="323" customWidth="1"/>
    <col min="4105" max="4106" width="9.140625" style="323" customWidth="1"/>
    <col min="4107" max="4107" width="0" style="323" hidden="1" customWidth="1"/>
    <col min="4108" max="4350" width="9.140625" style="323"/>
    <col min="4351" max="4351" width="10.28515625" style="323" customWidth="1"/>
    <col min="4352" max="4352" width="103.140625" style="323" customWidth="1"/>
    <col min="4353" max="4355" width="25.7109375" style="323" customWidth="1"/>
    <col min="4356" max="4356" width="2.42578125" style="323" customWidth="1"/>
    <col min="4357" max="4359" width="18.85546875" style="323" customWidth="1"/>
    <col min="4360" max="4360" width="13" style="323" customWidth="1"/>
    <col min="4361" max="4362" width="9.140625" style="323" customWidth="1"/>
    <col min="4363" max="4363" width="0" style="323" hidden="1" customWidth="1"/>
    <col min="4364" max="4606" width="9.140625" style="323"/>
    <col min="4607" max="4607" width="10.28515625" style="323" customWidth="1"/>
    <col min="4608" max="4608" width="103.140625" style="323" customWidth="1"/>
    <col min="4609" max="4611" width="25.7109375" style="323" customWidth="1"/>
    <col min="4612" max="4612" width="2.42578125" style="323" customWidth="1"/>
    <col min="4613" max="4615" width="18.85546875" style="323" customWidth="1"/>
    <col min="4616" max="4616" width="13" style="323" customWidth="1"/>
    <col min="4617" max="4618" width="9.140625" style="323" customWidth="1"/>
    <col min="4619" max="4619" width="0" style="323" hidden="1" customWidth="1"/>
    <col min="4620" max="4862" width="9.140625" style="323"/>
    <col min="4863" max="4863" width="10.28515625" style="323" customWidth="1"/>
    <col min="4864" max="4864" width="103.140625" style="323" customWidth="1"/>
    <col min="4865" max="4867" width="25.7109375" style="323" customWidth="1"/>
    <col min="4868" max="4868" width="2.42578125" style="323" customWidth="1"/>
    <col min="4869" max="4871" width="18.85546875" style="323" customWidth="1"/>
    <col min="4872" max="4872" width="13" style="323" customWidth="1"/>
    <col min="4873" max="4874" width="9.140625" style="323" customWidth="1"/>
    <col min="4875" max="4875" width="0" style="323" hidden="1" customWidth="1"/>
    <col min="4876" max="5118" width="9.140625" style="323"/>
    <col min="5119" max="5119" width="10.28515625" style="323" customWidth="1"/>
    <col min="5120" max="5120" width="103.140625" style="323" customWidth="1"/>
    <col min="5121" max="5123" width="25.7109375" style="323" customWidth="1"/>
    <col min="5124" max="5124" width="2.42578125" style="323" customWidth="1"/>
    <col min="5125" max="5127" width="18.85546875" style="323" customWidth="1"/>
    <col min="5128" max="5128" width="13" style="323" customWidth="1"/>
    <col min="5129" max="5130" width="9.140625" style="323" customWidth="1"/>
    <col min="5131" max="5131" width="0" style="323" hidden="1" customWidth="1"/>
    <col min="5132" max="5374" width="9.140625" style="323"/>
    <col min="5375" max="5375" width="10.28515625" style="323" customWidth="1"/>
    <col min="5376" max="5376" width="103.140625" style="323" customWidth="1"/>
    <col min="5377" max="5379" width="25.7109375" style="323" customWidth="1"/>
    <col min="5380" max="5380" width="2.42578125" style="323" customWidth="1"/>
    <col min="5381" max="5383" width="18.85546875" style="323" customWidth="1"/>
    <col min="5384" max="5384" width="13" style="323" customWidth="1"/>
    <col min="5385" max="5386" width="9.140625" style="323" customWidth="1"/>
    <col min="5387" max="5387" width="0" style="323" hidden="1" customWidth="1"/>
    <col min="5388" max="5630" width="9.140625" style="323"/>
    <col min="5631" max="5631" width="10.28515625" style="323" customWidth="1"/>
    <col min="5632" max="5632" width="103.140625" style="323" customWidth="1"/>
    <col min="5633" max="5635" width="25.7109375" style="323" customWidth="1"/>
    <col min="5636" max="5636" width="2.42578125" style="323" customWidth="1"/>
    <col min="5637" max="5639" width="18.85546875" style="323" customWidth="1"/>
    <col min="5640" max="5640" width="13" style="323" customWidth="1"/>
    <col min="5641" max="5642" width="9.140625" style="323" customWidth="1"/>
    <col min="5643" max="5643" width="0" style="323" hidden="1" customWidth="1"/>
    <col min="5644" max="5886" width="9.140625" style="323"/>
    <col min="5887" max="5887" width="10.28515625" style="323" customWidth="1"/>
    <col min="5888" max="5888" width="103.140625" style="323" customWidth="1"/>
    <col min="5889" max="5891" width="25.7109375" style="323" customWidth="1"/>
    <col min="5892" max="5892" width="2.42578125" style="323" customWidth="1"/>
    <col min="5893" max="5895" width="18.85546875" style="323" customWidth="1"/>
    <col min="5896" max="5896" width="13" style="323" customWidth="1"/>
    <col min="5897" max="5898" width="9.140625" style="323" customWidth="1"/>
    <col min="5899" max="5899" width="0" style="323" hidden="1" customWidth="1"/>
    <col min="5900" max="6142" width="9.140625" style="323"/>
    <col min="6143" max="6143" width="10.28515625" style="323" customWidth="1"/>
    <col min="6144" max="6144" width="103.140625" style="323" customWidth="1"/>
    <col min="6145" max="6147" width="25.7109375" style="323" customWidth="1"/>
    <col min="6148" max="6148" width="2.42578125" style="323" customWidth="1"/>
    <col min="6149" max="6151" width="18.85546875" style="323" customWidth="1"/>
    <col min="6152" max="6152" width="13" style="323" customWidth="1"/>
    <col min="6153" max="6154" width="9.140625" style="323" customWidth="1"/>
    <col min="6155" max="6155" width="0" style="323" hidden="1" customWidth="1"/>
    <col min="6156" max="6398" width="9.140625" style="323"/>
    <col min="6399" max="6399" width="10.28515625" style="323" customWidth="1"/>
    <col min="6400" max="6400" width="103.140625" style="323" customWidth="1"/>
    <col min="6401" max="6403" width="25.7109375" style="323" customWidth="1"/>
    <col min="6404" max="6404" width="2.42578125" style="323" customWidth="1"/>
    <col min="6405" max="6407" width="18.85546875" style="323" customWidth="1"/>
    <col min="6408" max="6408" width="13" style="323" customWidth="1"/>
    <col min="6409" max="6410" width="9.140625" style="323" customWidth="1"/>
    <col min="6411" max="6411" width="0" style="323" hidden="1" customWidth="1"/>
    <col min="6412" max="6654" width="9.140625" style="323"/>
    <col min="6655" max="6655" width="10.28515625" style="323" customWidth="1"/>
    <col min="6656" max="6656" width="103.140625" style="323" customWidth="1"/>
    <col min="6657" max="6659" width="25.7109375" style="323" customWidth="1"/>
    <col min="6660" max="6660" width="2.42578125" style="323" customWidth="1"/>
    <col min="6661" max="6663" width="18.85546875" style="323" customWidth="1"/>
    <col min="6664" max="6664" width="13" style="323" customWidth="1"/>
    <col min="6665" max="6666" width="9.140625" style="323" customWidth="1"/>
    <col min="6667" max="6667" width="0" style="323" hidden="1" customWidth="1"/>
    <col min="6668" max="6910" width="9.140625" style="323"/>
    <col min="6911" max="6911" width="10.28515625" style="323" customWidth="1"/>
    <col min="6912" max="6912" width="103.140625" style="323" customWidth="1"/>
    <col min="6913" max="6915" width="25.7109375" style="323" customWidth="1"/>
    <col min="6916" max="6916" width="2.42578125" style="323" customWidth="1"/>
    <col min="6917" max="6919" width="18.85546875" style="323" customWidth="1"/>
    <col min="6920" max="6920" width="13" style="323" customWidth="1"/>
    <col min="6921" max="6922" width="9.140625" style="323" customWidth="1"/>
    <col min="6923" max="6923" width="0" style="323" hidden="1" customWidth="1"/>
    <col min="6924" max="7166" width="9.140625" style="323"/>
    <col min="7167" max="7167" width="10.28515625" style="323" customWidth="1"/>
    <col min="7168" max="7168" width="103.140625" style="323" customWidth="1"/>
    <col min="7169" max="7171" width="25.7109375" style="323" customWidth="1"/>
    <col min="7172" max="7172" width="2.42578125" style="323" customWidth="1"/>
    <col min="7173" max="7175" width="18.85546875" style="323" customWidth="1"/>
    <col min="7176" max="7176" width="13" style="323" customWidth="1"/>
    <col min="7177" max="7178" width="9.140625" style="323" customWidth="1"/>
    <col min="7179" max="7179" width="0" style="323" hidden="1" customWidth="1"/>
    <col min="7180" max="7422" width="9.140625" style="323"/>
    <col min="7423" max="7423" width="10.28515625" style="323" customWidth="1"/>
    <col min="7424" max="7424" width="103.140625" style="323" customWidth="1"/>
    <col min="7425" max="7427" width="25.7109375" style="323" customWidth="1"/>
    <col min="7428" max="7428" width="2.42578125" style="323" customWidth="1"/>
    <col min="7429" max="7431" width="18.85546875" style="323" customWidth="1"/>
    <col min="7432" max="7432" width="13" style="323" customWidth="1"/>
    <col min="7433" max="7434" width="9.140625" style="323" customWidth="1"/>
    <col min="7435" max="7435" width="0" style="323" hidden="1" customWidth="1"/>
    <col min="7436" max="7678" width="9.140625" style="323"/>
    <col min="7679" max="7679" width="10.28515625" style="323" customWidth="1"/>
    <col min="7680" max="7680" width="103.140625" style="323" customWidth="1"/>
    <col min="7681" max="7683" width="25.7109375" style="323" customWidth="1"/>
    <col min="7684" max="7684" width="2.42578125" style="323" customWidth="1"/>
    <col min="7685" max="7687" width="18.85546875" style="323" customWidth="1"/>
    <col min="7688" max="7688" width="13" style="323" customWidth="1"/>
    <col min="7689" max="7690" width="9.140625" style="323" customWidth="1"/>
    <col min="7691" max="7691" width="0" style="323" hidden="1" customWidth="1"/>
    <col min="7692" max="7934" width="9.140625" style="323"/>
    <col min="7935" max="7935" width="10.28515625" style="323" customWidth="1"/>
    <col min="7936" max="7936" width="103.140625" style="323" customWidth="1"/>
    <col min="7937" max="7939" width="25.7109375" style="323" customWidth="1"/>
    <col min="7940" max="7940" width="2.42578125" style="323" customWidth="1"/>
    <col min="7941" max="7943" width="18.85546875" style="323" customWidth="1"/>
    <col min="7944" max="7944" width="13" style="323" customWidth="1"/>
    <col min="7945" max="7946" width="9.140625" style="323" customWidth="1"/>
    <col min="7947" max="7947" width="0" style="323" hidden="1" customWidth="1"/>
    <col min="7948" max="8190" width="9.140625" style="323"/>
    <col min="8191" max="8191" width="10.28515625" style="323" customWidth="1"/>
    <col min="8192" max="8192" width="103.140625" style="323" customWidth="1"/>
    <col min="8193" max="8195" width="25.7109375" style="323" customWidth="1"/>
    <col min="8196" max="8196" width="2.42578125" style="323" customWidth="1"/>
    <col min="8197" max="8199" width="18.85546875" style="323" customWidth="1"/>
    <col min="8200" max="8200" width="13" style="323" customWidth="1"/>
    <col min="8201" max="8202" width="9.140625" style="323" customWidth="1"/>
    <col min="8203" max="8203" width="0" style="323" hidden="1" customWidth="1"/>
    <col min="8204" max="8446" width="9.140625" style="323"/>
    <col min="8447" max="8447" width="10.28515625" style="323" customWidth="1"/>
    <col min="8448" max="8448" width="103.140625" style="323" customWidth="1"/>
    <col min="8449" max="8451" width="25.7109375" style="323" customWidth="1"/>
    <col min="8452" max="8452" width="2.42578125" style="323" customWidth="1"/>
    <col min="8453" max="8455" width="18.85546875" style="323" customWidth="1"/>
    <col min="8456" max="8456" width="13" style="323" customWidth="1"/>
    <col min="8457" max="8458" width="9.140625" style="323" customWidth="1"/>
    <col min="8459" max="8459" width="0" style="323" hidden="1" customWidth="1"/>
    <col min="8460" max="8702" width="9.140625" style="323"/>
    <col min="8703" max="8703" width="10.28515625" style="323" customWidth="1"/>
    <col min="8704" max="8704" width="103.140625" style="323" customWidth="1"/>
    <col min="8705" max="8707" width="25.7109375" style="323" customWidth="1"/>
    <col min="8708" max="8708" width="2.42578125" style="323" customWidth="1"/>
    <col min="8709" max="8711" width="18.85546875" style="323" customWidth="1"/>
    <col min="8712" max="8712" width="13" style="323" customWidth="1"/>
    <col min="8713" max="8714" width="9.140625" style="323" customWidth="1"/>
    <col min="8715" max="8715" width="0" style="323" hidden="1" customWidth="1"/>
    <col min="8716" max="8958" width="9.140625" style="323"/>
    <col min="8959" max="8959" width="10.28515625" style="323" customWidth="1"/>
    <col min="8960" max="8960" width="103.140625" style="323" customWidth="1"/>
    <col min="8961" max="8963" width="25.7109375" style="323" customWidth="1"/>
    <col min="8964" max="8964" width="2.42578125" style="323" customWidth="1"/>
    <col min="8965" max="8967" width="18.85546875" style="323" customWidth="1"/>
    <col min="8968" max="8968" width="13" style="323" customWidth="1"/>
    <col min="8969" max="8970" width="9.140625" style="323" customWidth="1"/>
    <col min="8971" max="8971" width="0" style="323" hidden="1" customWidth="1"/>
    <col min="8972" max="9214" width="9.140625" style="323"/>
    <col min="9215" max="9215" width="10.28515625" style="323" customWidth="1"/>
    <col min="9216" max="9216" width="103.140625" style="323" customWidth="1"/>
    <col min="9217" max="9219" width="25.7109375" style="323" customWidth="1"/>
    <col min="9220" max="9220" width="2.42578125" style="323" customWidth="1"/>
    <col min="9221" max="9223" width="18.85546875" style="323" customWidth="1"/>
    <col min="9224" max="9224" width="13" style="323" customWidth="1"/>
    <col min="9225" max="9226" width="9.140625" style="323" customWidth="1"/>
    <col min="9227" max="9227" width="0" style="323" hidden="1" customWidth="1"/>
    <col min="9228" max="9470" width="9.140625" style="323"/>
    <col min="9471" max="9471" width="10.28515625" style="323" customWidth="1"/>
    <col min="9472" max="9472" width="103.140625" style="323" customWidth="1"/>
    <col min="9473" max="9475" width="25.7109375" style="323" customWidth="1"/>
    <col min="9476" max="9476" width="2.42578125" style="323" customWidth="1"/>
    <col min="9477" max="9479" width="18.85546875" style="323" customWidth="1"/>
    <col min="9480" max="9480" width="13" style="323" customWidth="1"/>
    <col min="9481" max="9482" width="9.140625" style="323" customWidth="1"/>
    <col min="9483" max="9483" width="0" style="323" hidden="1" customWidth="1"/>
    <col min="9484" max="9726" width="9.140625" style="323"/>
    <col min="9727" max="9727" width="10.28515625" style="323" customWidth="1"/>
    <col min="9728" max="9728" width="103.140625" style="323" customWidth="1"/>
    <col min="9729" max="9731" width="25.7109375" style="323" customWidth="1"/>
    <col min="9732" max="9732" width="2.42578125" style="323" customWidth="1"/>
    <col min="9733" max="9735" width="18.85546875" style="323" customWidth="1"/>
    <col min="9736" max="9736" width="13" style="323" customWidth="1"/>
    <col min="9737" max="9738" width="9.140625" style="323" customWidth="1"/>
    <col min="9739" max="9739" width="0" style="323" hidden="1" customWidth="1"/>
    <col min="9740" max="9982" width="9.140625" style="323"/>
    <col min="9983" max="9983" width="10.28515625" style="323" customWidth="1"/>
    <col min="9984" max="9984" width="103.140625" style="323" customWidth="1"/>
    <col min="9985" max="9987" width="25.7109375" style="323" customWidth="1"/>
    <col min="9988" max="9988" width="2.42578125" style="323" customWidth="1"/>
    <col min="9989" max="9991" width="18.85546875" style="323" customWidth="1"/>
    <col min="9992" max="9992" width="13" style="323" customWidth="1"/>
    <col min="9993" max="9994" width="9.140625" style="323" customWidth="1"/>
    <col min="9995" max="9995" width="0" style="323" hidden="1" customWidth="1"/>
    <col min="9996" max="10238" width="9.140625" style="323"/>
    <col min="10239" max="10239" width="10.28515625" style="323" customWidth="1"/>
    <col min="10240" max="10240" width="103.140625" style="323" customWidth="1"/>
    <col min="10241" max="10243" width="25.7109375" style="323" customWidth="1"/>
    <col min="10244" max="10244" width="2.42578125" style="323" customWidth="1"/>
    <col min="10245" max="10247" width="18.85546875" style="323" customWidth="1"/>
    <col min="10248" max="10248" width="13" style="323" customWidth="1"/>
    <col min="10249" max="10250" width="9.140625" style="323" customWidth="1"/>
    <col min="10251" max="10251" width="0" style="323" hidden="1" customWidth="1"/>
    <col min="10252" max="10494" width="9.140625" style="323"/>
    <col min="10495" max="10495" width="10.28515625" style="323" customWidth="1"/>
    <col min="10496" max="10496" width="103.140625" style="323" customWidth="1"/>
    <col min="10497" max="10499" width="25.7109375" style="323" customWidth="1"/>
    <col min="10500" max="10500" width="2.42578125" style="323" customWidth="1"/>
    <col min="10501" max="10503" width="18.85546875" style="323" customWidth="1"/>
    <col min="10504" max="10504" width="13" style="323" customWidth="1"/>
    <col min="10505" max="10506" width="9.140625" style="323" customWidth="1"/>
    <col min="10507" max="10507" width="0" style="323" hidden="1" customWidth="1"/>
    <col min="10508" max="10750" width="9.140625" style="323"/>
    <col min="10751" max="10751" width="10.28515625" style="323" customWidth="1"/>
    <col min="10752" max="10752" width="103.140625" style="323" customWidth="1"/>
    <col min="10753" max="10755" width="25.7109375" style="323" customWidth="1"/>
    <col min="10756" max="10756" width="2.42578125" style="323" customWidth="1"/>
    <col min="10757" max="10759" width="18.85546875" style="323" customWidth="1"/>
    <col min="10760" max="10760" width="13" style="323" customWidth="1"/>
    <col min="10761" max="10762" width="9.140625" style="323" customWidth="1"/>
    <col min="10763" max="10763" width="0" style="323" hidden="1" customWidth="1"/>
    <col min="10764" max="11006" width="9.140625" style="323"/>
    <col min="11007" max="11007" width="10.28515625" style="323" customWidth="1"/>
    <col min="11008" max="11008" width="103.140625" style="323" customWidth="1"/>
    <col min="11009" max="11011" width="25.7109375" style="323" customWidth="1"/>
    <col min="11012" max="11012" width="2.42578125" style="323" customWidth="1"/>
    <col min="11013" max="11015" width="18.85546875" style="323" customWidth="1"/>
    <col min="11016" max="11016" width="13" style="323" customWidth="1"/>
    <col min="11017" max="11018" width="9.140625" style="323" customWidth="1"/>
    <col min="11019" max="11019" width="0" style="323" hidden="1" customWidth="1"/>
    <col min="11020" max="11262" width="9.140625" style="323"/>
    <col min="11263" max="11263" width="10.28515625" style="323" customWidth="1"/>
    <col min="11264" max="11264" width="103.140625" style="323" customWidth="1"/>
    <col min="11265" max="11267" width="25.7109375" style="323" customWidth="1"/>
    <col min="11268" max="11268" width="2.42578125" style="323" customWidth="1"/>
    <col min="11269" max="11271" width="18.85546875" style="323" customWidth="1"/>
    <col min="11272" max="11272" width="13" style="323" customWidth="1"/>
    <col min="11273" max="11274" width="9.140625" style="323" customWidth="1"/>
    <col min="11275" max="11275" width="0" style="323" hidden="1" customWidth="1"/>
    <col min="11276" max="11518" width="9.140625" style="323"/>
    <col min="11519" max="11519" width="10.28515625" style="323" customWidth="1"/>
    <col min="11520" max="11520" width="103.140625" style="323" customWidth="1"/>
    <col min="11521" max="11523" width="25.7109375" style="323" customWidth="1"/>
    <col min="11524" max="11524" width="2.42578125" style="323" customWidth="1"/>
    <col min="11525" max="11527" width="18.85546875" style="323" customWidth="1"/>
    <col min="11528" max="11528" width="13" style="323" customWidth="1"/>
    <col min="11529" max="11530" width="9.140625" style="323" customWidth="1"/>
    <col min="11531" max="11531" width="0" style="323" hidden="1" customWidth="1"/>
    <col min="11532" max="11774" width="9.140625" style="323"/>
    <col min="11775" max="11775" width="10.28515625" style="323" customWidth="1"/>
    <col min="11776" max="11776" width="103.140625" style="323" customWidth="1"/>
    <col min="11777" max="11779" width="25.7109375" style="323" customWidth="1"/>
    <col min="11780" max="11780" width="2.42578125" style="323" customWidth="1"/>
    <col min="11781" max="11783" width="18.85546875" style="323" customWidth="1"/>
    <col min="11784" max="11784" width="13" style="323" customWidth="1"/>
    <col min="11785" max="11786" width="9.140625" style="323" customWidth="1"/>
    <col min="11787" max="11787" width="0" style="323" hidden="1" customWidth="1"/>
    <col min="11788" max="12030" width="9.140625" style="323"/>
    <col min="12031" max="12031" width="10.28515625" style="323" customWidth="1"/>
    <col min="12032" max="12032" width="103.140625" style="323" customWidth="1"/>
    <col min="12033" max="12035" width="25.7109375" style="323" customWidth="1"/>
    <col min="12036" max="12036" width="2.42578125" style="323" customWidth="1"/>
    <col min="12037" max="12039" width="18.85546875" style="323" customWidth="1"/>
    <col min="12040" max="12040" width="13" style="323" customWidth="1"/>
    <col min="12041" max="12042" width="9.140625" style="323" customWidth="1"/>
    <col min="12043" max="12043" width="0" style="323" hidden="1" customWidth="1"/>
    <col min="12044" max="12286" width="9.140625" style="323"/>
    <col min="12287" max="12287" width="10.28515625" style="323" customWidth="1"/>
    <col min="12288" max="12288" width="103.140625" style="323" customWidth="1"/>
    <col min="12289" max="12291" width="25.7109375" style="323" customWidth="1"/>
    <col min="12292" max="12292" width="2.42578125" style="323" customWidth="1"/>
    <col min="12293" max="12295" width="18.85546875" style="323" customWidth="1"/>
    <col min="12296" max="12296" width="13" style="323" customWidth="1"/>
    <col min="12297" max="12298" width="9.140625" style="323" customWidth="1"/>
    <col min="12299" max="12299" width="0" style="323" hidden="1" customWidth="1"/>
    <col min="12300" max="12542" width="9.140625" style="323"/>
    <col min="12543" max="12543" width="10.28515625" style="323" customWidth="1"/>
    <col min="12544" max="12544" width="103.140625" style="323" customWidth="1"/>
    <col min="12545" max="12547" width="25.7109375" style="323" customWidth="1"/>
    <col min="12548" max="12548" width="2.42578125" style="323" customWidth="1"/>
    <col min="12549" max="12551" width="18.85546875" style="323" customWidth="1"/>
    <col min="12552" max="12552" width="13" style="323" customWidth="1"/>
    <col min="12553" max="12554" width="9.140625" style="323" customWidth="1"/>
    <col min="12555" max="12555" width="0" style="323" hidden="1" customWidth="1"/>
    <col min="12556" max="12798" width="9.140625" style="323"/>
    <col min="12799" max="12799" width="10.28515625" style="323" customWidth="1"/>
    <col min="12800" max="12800" width="103.140625" style="323" customWidth="1"/>
    <col min="12801" max="12803" width="25.7109375" style="323" customWidth="1"/>
    <col min="12804" max="12804" width="2.42578125" style="323" customWidth="1"/>
    <col min="12805" max="12807" width="18.85546875" style="323" customWidth="1"/>
    <col min="12808" max="12808" width="13" style="323" customWidth="1"/>
    <col min="12809" max="12810" width="9.140625" style="323" customWidth="1"/>
    <col min="12811" max="12811" width="0" style="323" hidden="1" customWidth="1"/>
    <col min="12812" max="13054" width="9.140625" style="323"/>
    <col min="13055" max="13055" width="10.28515625" style="323" customWidth="1"/>
    <col min="13056" max="13056" width="103.140625" style="323" customWidth="1"/>
    <col min="13057" max="13059" width="25.7109375" style="323" customWidth="1"/>
    <col min="13060" max="13060" width="2.42578125" style="323" customWidth="1"/>
    <col min="13061" max="13063" width="18.85546875" style="323" customWidth="1"/>
    <col min="13064" max="13064" width="13" style="323" customWidth="1"/>
    <col min="13065" max="13066" width="9.140625" style="323" customWidth="1"/>
    <col min="13067" max="13067" width="0" style="323" hidden="1" customWidth="1"/>
    <col min="13068" max="13310" width="9.140625" style="323"/>
    <col min="13311" max="13311" width="10.28515625" style="323" customWidth="1"/>
    <col min="13312" max="13312" width="103.140625" style="323" customWidth="1"/>
    <col min="13313" max="13315" width="25.7109375" style="323" customWidth="1"/>
    <col min="13316" max="13316" width="2.42578125" style="323" customWidth="1"/>
    <col min="13317" max="13319" width="18.85546875" style="323" customWidth="1"/>
    <col min="13320" max="13320" width="13" style="323" customWidth="1"/>
    <col min="13321" max="13322" width="9.140625" style="323" customWidth="1"/>
    <col min="13323" max="13323" width="0" style="323" hidden="1" customWidth="1"/>
    <col min="13324" max="13566" width="9.140625" style="323"/>
    <col min="13567" max="13567" width="10.28515625" style="323" customWidth="1"/>
    <col min="13568" max="13568" width="103.140625" style="323" customWidth="1"/>
    <col min="13569" max="13571" width="25.7109375" style="323" customWidth="1"/>
    <col min="13572" max="13572" width="2.42578125" style="323" customWidth="1"/>
    <col min="13573" max="13575" width="18.85546875" style="323" customWidth="1"/>
    <col min="13576" max="13576" width="13" style="323" customWidth="1"/>
    <col min="13577" max="13578" width="9.140625" style="323" customWidth="1"/>
    <col min="13579" max="13579" width="0" style="323" hidden="1" customWidth="1"/>
    <col min="13580" max="13822" width="9.140625" style="323"/>
    <col min="13823" max="13823" width="10.28515625" style="323" customWidth="1"/>
    <col min="13824" max="13824" width="103.140625" style="323" customWidth="1"/>
    <col min="13825" max="13827" width="25.7109375" style="323" customWidth="1"/>
    <col min="13828" max="13828" width="2.42578125" style="323" customWidth="1"/>
    <col min="13829" max="13831" width="18.85546875" style="323" customWidth="1"/>
    <col min="13832" max="13832" width="13" style="323" customWidth="1"/>
    <col min="13833" max="13834" width="9.140625" style="323" customWidth="1"/>
    <col min="13835" max="13835" width="0" style="323" hidden="1" customWidth="1"/>
    <col min="13836" max="14078" width="9.140625" style="323"/>
    <col min="14079" max="14079" width="10.28515625" style="323" customWidth="1"/>
    <col min="14080" max="14080" width="103.140625" style="323" customWidth="1"/>
    <col min="14081" max="14083" width="25.7109375" style="323" customWidth="1"/>
    <col min="14084" max="14084" width="2.42578125" style="323" customWidth="1"/>
    <col min="14085" max="14087" width="18.85546875" style="323" customWidth="1"/>
    <col min="14088" max="14088" width="13" style="323" customWidth="1"/>
    <col min="14089" max="14090" width="9.140625" style="323" customWidth="1"/>
    <col min="14091" max="14091" width="0" style="323" hidden="1" customWidth="1"/>
    <col min="14092" max="14334" width="9.140625" style="323"/>
    <col min="14335" max="14335" width="10.28515625" style="323" customWidth="1"/>
    <col min="14336" max="14336" width="103.140625" style="323" customWidth="1"/>
    <col min="14337" max="14339" width="25.7109375" style="323" customWidth="1"/>
    <col min="14340" max="14340" width="2.42578125" style="323" customWidth="1"/>
    <col min="14341" max="14343" width="18.85546875" style="323" customWidth="1"/>
    <col min="14344" max="14344" width="13" style="323" customWidth="1"/>
    <col min="14345" max="14346" width="9.140625" style="323" customWidth="1"/>
    <col min="14347" max="14347" width="0" style="323" hidden="1" customWidth="1"/>
    <col min="14348" max="14590" width="9.140625" style="323"/>
    <col min="14591" max="14591" width="10.28515625" style="323" customWidth="1"/>
    <col min="14592" max="14592" width="103.140625" style="323" customWidth="1"/>
    <col min="14593" max="14595" width="25.7109375" style="323" customWidth="1"/>
    <col min="14596" max="14596" width="2.42578125" style="323" customWidth="1"/>
    <col min="14597" max="14599" width="18.85546875" style="323" customWidth="1"/>
    <col min="14600" max="14600" width="13" style="323" customWidth="1"/>
    <col min="14601" max="14602" width="9.140625" style="323" customWidth="1"/>
    <col min="14603" max="14603" width="0" style="323" hidden="1" customWidth="1"/>
    <col min="14604" max="14846" width="9.140625" style="323"/>
    <col min="14847" max="14847" width="10.28515625" style="323" customWidth="1"/>
    <col min="14848" max="14848" width="103.140625" style="323" customWidth="1"/>
    <col min="14849" max="14851" width="25.7109375" style="323" customWidth="1"/>
    <col min="14852" max="14852" width="2.42578125" style="323" customWidth="1"/>
    <col min="14853" max="14855" width="18.85546875" style="323" customWidth="1"/>
    <col min="14856" max="14856" width="13" style="323" customWidth="1"/>
    <col min="14857" max="14858" width="9.140625" style="323" customWidth="1"/>
    <col min="14859" max="14859" width="0" style="323" hidden="1" customWidth="1"/>
    <col min="14860" max="15102" width="9.140625" style="323"/>
    <col min="15103" max="15103" width="10.28515625" style="323" customWidth="1"/>
    <col min="15104" max="15104" width="103.140625" style="323" customWidth="1"/>
    <col min="15105" max="15107" width="25.7109375" style="323" customWidth="1"/>
    <col min="15108" max="15108" width="2.42578125" style="323" customWidth="1"/>
    <col min="15109" max="15111" width="18.85546875" style="323" customWidth="1"/>
    <col min="15112" max="15112" width="13" style="323" customWidth="1"/>
    <col min="15113" max="15114" width="9.140625" style="323" customWidth="1"/>
    <col min="15115" max="15115" width="0" style="323" hidden="1" customWidth="1"/>
    <col min="15116" max="15358" width="9.140625" style="323"/>
    <col min="15359" max="15359" width="10.28515625" style="323" customWidth="1"/>
    <col min="15360" max="15360" width="103.140625" style="323" customWidth="1"/>
    <col min="15361" max="15363" width="25.7109375" style="323" customWidth="1"/>
    <col min="15364" max="15364" width="2.42578125" style="323" customWidth="1"/>
    <col min="15365" max="15367" width="18.85546875" style="323" customWidth="1"/>
    <col min="15368" max="15368" width="13" style="323" customWidth="1"/>
    <col min="15369" max="15370" width="9.140625" style="323" customWidth="1"/>
    <col min="15371" max="15371" width="0" style="323" hidden="1" customWidth="1"/>
    <col min="15372" max="15614" width="9.140625" style="323"/>
    <col min="15615" max="15615" width="10.28515625" style="323" customWidth="1"/>
    <col min="15616" max="15616" width="103.140625" style="323" customWidth="1"/>
    <col min="15617" max="15619" width="25.7109375" style="323" customWidth="1"/>
    <col min="15620" max="15620" width="2.42578125" style="323" customWidth="1"/>
    <col min="15621" max="15623" width="18.85546875" style="323" customWidth="1"/>
    <col min="15624" max="15624" width="13" style="323" customWidth="1"/>
    <col min="15625" max="15626" width="9.140625" style="323" customWidth="1"/>
    <col min="15627" max="15627" width="0" style="323" hidden="1" customWidth="1"/>
    <col min="15628" max="15870" width="9.140625" style="323"/>
    <col min="15871" max="15871" width="10.28515625" style="323" customWidth="1"/>
    <col min="15872" max="15872" width="103.140625" style="323" customWidth="1"/>
    <col min="15873" max="15875" width="25.7109375" style="323" customWidth="1"/>
    <col min="15876" max="15876" width="2.42578125" style="323" customWidth="1"/>
    <col min="15877" max="15879" width="18.85546875" style="323" customWidth="1"/>
    <col min="15880" max="15880" width="13" style="323" customWidth="1"/>
    <col min="15881" max="15882" width="9.140625" style="323" customWidth="1"/>
    <col min="15883" max="15883" width="0" style="323" hidden="1" customWidth="1"/>
    <col min="15884" max="16126" width="9.140625" style="323"/>
    <col min="16127" max="16127" width="10.28515625" style="323" customWidth="1"/>
    <col min="16128" max="16128" width="103.140625" style="323" customWidth="1"/>
    <col min="16129" max="16131" width="25.7109375" style="323" customWidth="1"/>
    <col min="16132" max="16132" width="2.42578125" style="323" customWidth="1"/>
    <col min="16133" max="16135" width="18.85546875" style="323" customWidth="1"/>
    <col min="16136" max="16136" width="13" style="323" customWidth="1"/>
    <col min="16137" max="16138" width="9.140625" style="323" customWidth="1"/>
    <col min="16139" max="16139" width="0" style="323" hidden="1" customWidth="1"/>
    <col min="16140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610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610"/>
      <c r="B4" s="417"/>
      <c r="C4" s="417"/>
      <c r="D4" s="417"/>
      <c r="E4" s="417"/>
      <c r="F4" s="331"/>
      <c r="H4" s="499"/>
    </row>
    <row r="5" spans="1:8" ht="70.90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223" t="s">
        <v>21</v>
      </c>
      <c r="B6" s="465"/>
      <c r="C6" s="332" t="s">
        <v>29</v>
      </c>
      <c r="D6" s="332"/>
      <c r="E6" s="332"/>
      <c r="F6" s="295"/>
      <c r="H6" s="446"/>
    </row>
    <row r="7" spans="1:8" ht="17.45" customHeight="1" x14ac:dyDescent="0.25">
      <c r="A7" s="353"/>
      <c r="B7" s="370" t="s">
        <v>26</v>
      </c>
      <c r="C7" s="353" t="s">
        <v>563</v>
      </c>
      <c r="D7" s="425">
        <v>3</v>
      </c>
      <c r="E7" s="254">
        <v>4000</v>
      </c>
      <c r="F7" s="149">
        <f>D7*E7</f>
        <v>12000</v>
      </c>
    </row>
    <row r="8" spans="1:8" ht="17.45" customHeight="1" x14ac:dyDescent="0.25">
      <c r="A8" s="488"/>
      <c r="B8" s="370" t="s">
        <v>27</v>
      </c>
      <c r="C8" s="353" t="s">
        <v>564</v>
      </c>
      <c r="D8" s="425">
        <v>4</v>
      </c>
      <c r="E8" s="254">
        <v>11000</v>
      </c>
      <c r="F8" s="149">
        <f t="shared" ref="F8:F13" si="0">D8*E8</f>
        <v>44000</v>
      </c>
    </row>
    <row r="9" spans="1:8" ht="17.45" customHeight="1" x14ac:dyDescent="0.25">
      <c r="A9" s="488"/>
      <c r="B9" s="377"/>
      <c r="C9" s="353" t="s">
        <v>565</v>
      </c>
      <c r="D9" s="425">
        <v>4</v>
      </c>
      <c r="E9" s="254">
        <v>5500</v>
      </c>
      <c r="F9" s="149">
        <f t="shared" si="0"/>
        <v>22000</v>
      </c>
    </row>
    <row r="10" spans="1:8" ht="17.45" customHeight="1" x14ac:dyDescent="0.25">
      <c r="A10" s="488"/>
      <c r="B10" s="377"/>
      <c r="C10" s="353" t="s">
        <v>566</v>
      </c>
      <c r="D10" s="425">
        <v>4</v>
      </c>
      <c r="E10" s="254">
        <v>4000</v>
      </c>
      <c r="F10" s="149">
        <f t="shared" si="0"/>
        <v>16000</v>
      </c>
    </row>
    <row r="11" spans="1:8" ht="17.45" customHeight="1" x14ac:dyDescent="0.25">
      <c r="A11" s="488"/>
      <c r="B11" s="377"/>
      <c r="C11" s="353" t="s">
        <v>567</v>
      </c>
      <c r="D11" s="425">
        <v>4</v>
      </c>
      <c r="E11" s="254">
        <v>8000</v>
      </c>
      <c r="F11" s="149">
        <f t="shared" si="0"/>
        <v>32000</v>
      </c>
    </row>
    <row r="12" spans="1:8" ht="17.45" customHeight="1" x14ac:dyDescent="0.25">
      <c r="A12" s="488"/>
      <c r="B12" s="377"/>
      <c r="C12" s="353" t="s">
        <v>568</v>
      </c>
      <c r="D12" s="425">
        <v>4</v>
      </c>
      <c r="E12" s="254">
        <v>8000</v>
      </c>
      <c r="F12" s="149">
        <f t="shared" si="0"/>
        <v>32000</v>
      </c>
    </row>
    <row r="13" spans="1:8" ht="17.45" customHeight="1" x14ac:dyDescent="0.25">
      <c r="A13" s="488"/>
      <c r="B13" s="377"/>
      <c r="C13" s="353" t="s">
        <v>468</v>
      </c>
      <c r="D13" s="425">
        <v>4</v>
      </c>
      <c r="E13" s="254">
        <v>5500</v>
      </c>
      <c r="F13" s="149">
        <f t="shared" si="0"/>
        <v>22000</v>
      </c>
    </row>
    <row r="14" spans="1:8" ht="37.5" customHeight="1" x14ac:dyDescent="0.25">
      <c r="A14" s="224"/>
      <c r="B14" s="347"/>
      <c r="C14" s="365" t="s">
        <v>31</v>
      </c>
      <c r="D14" s="336"/>
      <c r="E14" s="444"/>
      <c r="F14" s="289"/>
    </row>
    <row r="15" spans="1:8" ht="17.45" customHeight="1" x14ac:dyDescent="0.25">
      <c r="A15" s="377"/>
      <c r="B15" s="377"/>
      <c r="C15" s="370" t="s">
        <v>469</v>
      </c>
      <c r="D15" s="355">
        <v>2</v>
      </c>
      <c r="E15" s="250">
        <v>5500</v>
      </c>
      <c r="F15" s="149">
        <f>D15*E15</f>
        <v>11000</v>
      </c>
    </row>
    <row r="16" spans="1:8" ht="17.45" customHeight="1" x14ac:dyDescent="0.25">
      <c r="A16" s="377"/>
      <c r="B16" s="377"/>
      <c r="C16" s="404" t="s">
        <v>464</v>
      </c>
      <c r="D16" s="369">
        <v>2</v>
      </c>
      <c r="E16" s="253">
        <v>5500</v>
      </c>
      <c r="F16" s="149">
        <f t="shared" ref="F16:F28" si="1">D16*E16</f>
        <v>11000</v>
      </c>
    </row>
    <row r="17" spans="1:11" ht="35.25" customHeight="1" x14ac:dyDescent="0.25">
      <c r="A17" s="377"/>
      <c r="B17" s="377"/>
      <c r="C17" s="370" t="s">
        <v>454</v>
      </c>
      <c r="D17" s="355">
        <v>2</v>
      </c>
      <c r="E17" s="251">
        <v>4000</v>
      </c>
      <c r="F17" s="149">
        <f t="shared" si="1"/>
        <v>8000</v>
      </c>
      <c r="K17" s="321">
        <v>2066.67</v>
      </c>
    </row>
    <row r="18" spans="1:11" ht="19.5" customHeight="1" x14ac:dyDescent="0.25">
      <c r="A18" s="377"/>
      <c r="B18" s="377"/>
      <c r="C18" s="370" t="s">
        <v>470</v>
      </c>
      <c r="D18" s="355">
        <v>2</v>
      </c>
      <c r="E18" s="250">
        <v>4000</v>
      </c>
      <c r="F18" s="149">
        <f t="shared" si="1"/>
        <v>8000</v>
      </c>
      <c r="K18" s="321">
        <v>2750</v>
      </c>
    </row>
    <row r="19" spans="1:11" ht="36.75" customHeight="1" x14ac:dyDescent="0.25">
      <c r="A19" s="377"/>
      <c r="B19" s="377"/>
      <c r="C19" s="402" t="s">
        <v>376</v>
      </c>
      <c r="D19" s="355">
        <v>2</v>
      </c>
      <c r="E19" s="251">
        <v>8000</v>
      </c>
      <c r="F19" s="149">
        <f t="shared" si="1"/>
        <v>16000</v>
      </c>
      <c r="K19" s="321">
        <v>2213.96</v>
      </c>
    </row>
    <row r="20" spans="1:11" ht="18" customHeight="1" x14ac:dyDescent="0.25">
      <c r="A20" s="377"/>
      <c r="B20" s="377"/>
      <c r="C20" s="370" t="s">
        <v>467</v>
      </c>
      <c r="D20" s="366">
        <v>2</v>
      </c>
      <c r="E20" s="251">
        <v>4000</v>
      </c>
      <c r="F20" s="149">
        <f t="shared" si="1"/>
        <v>8000</v>
      </c>
      <c r="K20" s="321">
        <v>4200</v>
      </c>
    </row>
    <row r="21" spans="1:11" ht="17.45" customHeight="1" x14ac:dyDescent="0.25">
      <c r="A21" s="377"/>
      <c r="B21" s="377"/>
      <c r="C21" s="411" t="s">
        <v>465</v>
      </c>
      <c r="D21" s="366">
        <v>1</v>
      </c>
      <c r="E21" s="251">
        <v>8000</v>
      </c>
      <c r="F21" s="149">
        <f t="shared" si="1"/>
        <v>8000</v>
      </c>
      <c r="K21" s="321">
        <v>2505</v>
      </c>
    </row>
    <row r="22" spans="1:11" ht="17.45" customHeight="1" x14ac:dyDescent="0.25">
      <c r="A22" s="377"/>
      <c r="B22" s="377"/>
      <c r="C22" s="459" t="s">
        <v>609</v>
      </c>
      <c r="D22" s="366">
        <v>1</v>
      </c>
      <c r="E22" s="251">
        <v>3000</v>
      </c>
      <c r="F22" s="149">
        <f t="shared" si="1"/>
        <v>3000</v>
      </c>
      <c r="K22" s="321">
        <v>2505</v>
      </c>
    </row>
    <row r="23" spans="1:11" ht="17.45" customHeight="1" x14ac:dyDescent="0.25">
      <c r="A23" s="377"/>
      <c r="B23" s="377"/>
      <c r="C23" s="214" t="s">
        <v>610</v>
      </c>
      <c r="D23" s="366">
        <v>1</v>
      </c>
      <c r="E23" s="251">
        <v>5500</v>
      </c>
      <c r="F23" s="149">
        <f t="shared" si="1"/>
        <v>5500</v>
      </c>
      <c r="K23" s="321">
        <v>5060.5200000000004</v>
      </c>
    </row>
    <row r="24" spans="1:11" ht="17.45" customHeight="1" x14ac:dyDescent="0.25">
      <c r="A24" s="377"/>
      <c r="B24" s="377"/>
      <c r="C24" s="370" t="s">
        <v>471</v>
      </c>
      <c r="D24" s="355">
        <v>2</v>
      </c>
      <c r="E24" s="250">
        <v>5500</v>
      </c>
      <c r="F24" s="149">
        <f t="shared" si="1"/>
        <v>11000</v>
      </c>
      <c r="K24" s="321">
        <v>4036.14</v>
      </c>
    </row>
    <row r="25" spans="1:11" ht="17.45" customHeight="1" x14ac:dyDescent="0.25">
      <c r="A25" s="377"/>
      <c r="B25" s="377"/>
      <c r="C25" s="411" t="s">
        <v>466</v>
      </c>
      <c r="D25" s="369">
        <v>1</v>
      </c>
      <c r="E25" s="253">
        <v>4000</v>
      </c>
      <c r="F25" s="149">
        <f t="shared" si="1"/>
        <v>4000</v>
      </c>
      <c r="K25" s="321">
        <v>3250</v>
      </c>
    </row>
    <row r="26" spans="1:11" x14ac:dyDescent="0.25">
      <c r="A26" s="377"/>
      <c r="B26" s="377"/>
      <c r="C26" s="370" t="s">
        <v>468</v>
      </c>
      <c r="D26" s="366">
        <v>1</v>
      </c>
      <c r="E26" s="251">
        <v>5500</v>
      </c>
      <c r="F26" s="149">
        <f t="shared" si="1"/>
        <v>5500</v>
      </c>
      <c r="K26" s="321">
        <v>3250</v>
      </c>
    </row>
    <row r="27" spans="1:11" ht="19.5" customHeight="1" x14ac:dyDescent="0.25">
      <c r="A27" s="377"/>
      <c r="B27" s="377"/>
      <c r="C27" s="402" t="s">
        <v>472</v>
      </c>
      <c r="D27" s="355">
        <v>2</v>
      </c>
      <c r="E27" s="250">
        <v>5500</v>
      </c>
      <c r="F27" s="149">
        <f t="shared" si="1"/>
        <v>11000</v>
      </c>
      <c r="K27" s="321">
        <v>3397.3</v>
      </c>
    </row>
    <row r="28" spans="1:11" ht="19.5" customHeight="1" x14ac:dyDescent="0.25">
      <c r="A28" s="471"/>
      <c r="B28" s="488"/>
      <c r="C28" s="627" t="s">
        <v>568</v>
      </c>
      <c r="D28" s="355">
        <v>1</v>
      </c>
      <c r="E28" s="250">
        <v>5500</v>
      </c>
      <c r="F28" s="149">
        <f t="shared" si="1"/>
        <v>5500</v>
      </c>
      <c r="K28" s="321"/>
    </row>
    <row r="29" spans="1:11" ht="36" customHeight="1" x14ac:dyDescent="0.25">
      <c r="A29" s="333"/>
      <c r="B29" s="334"/>
      <c r="C29" s="357" t="s">
        <v>32</v>
      </c>
      <c r="D29" s="336"/>
      <c r="E29" s="336"/>
      <c r="F29" s="289"/>
      <c r="K29" s="321">
        <v>2100</v>
      </c>
    </row>
    <row r="30" spans="1:11" ht="17.45" customHeight="1" x14ac:dyDescent="0.25">
      <c r="A30" s="451"/>
      <c r="B30" s="450"/>
      <c r="C30" s="371" t="s">
        <v>180</v>
      </c>
      <c r="D30" s="425" t="s">
        <v>81</v>
      </c>
      <c r="E30" s="425"/>
      <c r="F30" s="83">
        <v>2124.7199999999998</v>
      </c>
      <c r="K30" s="321">
        <v>2100</v>
      </c>
    </row>
    <row r="31" spans="1:11" x14ac:dyDescent="0.25">
      <c r="A31" s="473"/>
      <c r="B31" s="452"/>
      <c r="C31" s="107" t="s">
        <v>181</v>
      </c>
      <c r="D31" s="425" t="s">
        <v>81</v>
      </c>
      <c r="E31" s="425"/>
      <c r="F31" s="83">
        <v>2112.17</v>
      </c>
    </row>
    <row r="32" spans="1:11" x14ac:dyDescent="0.25">
      <c r="A32" s="473"/>
      <c r="B32" s="452"/>
      <c r="C32" s="107" t="s">
        <v>182</v>
      </c>
      <c r="D32" s="425" t="s">
        <v>81</v>
      </c>
      <c r="E32" s="425"/>
      <c r="F32" s="83">
        <v>3275.82</v>
      </c>
      <c r="I32" s="631" t="s">
        <v>632</v>
      </c>
    </row>
    <row r="33" spans="1:11" ht="36" customHeight="1" x14ac:dyDescent="0.25">
      <c r="A33" s="473"/>
      <c r="B33" s="452"/>
      <c r="C33" s="107" t="s">
        <v>234</v>
      </c>
      <c r="D33" s="425" t="s">
        <v>81</v>
      </c>
      <c r="E33" s="425"/>
      <c r="F33" s="83">
        <v>2206.98</v>
      </c>
    </row>
    <row r="34" spans="1:11" x14ac:dyDescent="0.25">
      <c r="A34" s="473"/>
      <c r="B34" s="452"/>
      <c r="C34" s="107" t="s">
        <v>235</v>
      </c>
      <c r="D34" s="425" t="s">
        <v>81</v>
      </c>
      <c r="E34" s="425"/>
      <c r="F34" s="83">
        <v>4033.28</v>
      </c>
    </row>
    <row r="35" spans="1:11" ht="17.45" customHeight="1" x14ac:dyDescent="0.25">
      <c r="A35" s="473"/>
      <c r="B35" s="452"/>
      <c r="C35" s="107" t="s">
        <v>236</v>
      </c>
      <c r="D35" s="425" t="s">
        <v>81</v>
      </c>
      <c r="E35" s="425"/>
      <c r="F35" s="83">
        <v>3778.04</v>
      </c>
      <c r="H35" s="322" t="s">
        <v>280</v>
      </c>
      <c r="I35" s="275"/>
      <c r="J35" s="275"/>
      <c r="K35" s="276"/>
    </row>
    <row r="36" spans="1:11" ht="17.45" customHeight="1" x14ac:dyDescent="0.25">
      <c r="A36" s="473"/>
      <c r="B36" s="452"/>
      <c r="C36" s="107" t="s">
        <v>183</v>
      </c>
      <c r="D36" s="425" t="s">
        <v>81</v>
      </c>
      <c r="E36" s="425"/>
      <c r="F36" s="83">
        <v>4179.57</v>
      </c>
      <c r="H36" s="322"/>
      <c r="I36" s="275"/>
      <c r="J36" s="275"/>
      <c r="K36" s="276"/>
    </row>
    <row r="37" spans="1:11" ht="19.149999999999999" customHeight="1" x14ac:dyDescent="0.25">
      <c r="A37" s="473"/>
      <c r="B37" s="452"/>
      <c r="C37" s="107" t="s">
        <v>237</v>
      </c>
      <c r="D37" s="425" t="s">
        <v>81</v>
      </c>
      <c r="E37" s="425"/>
      <c r="F37" s="83">
        <v>3460.31</v>
      </c>
      <c r="H37" s="322"/>
      <c r="I37" s="275"/>
      <c r="J37" s="275"/>
      <c r="K37" s="276"/>
    </row>
    <row r="38" spans="1:11" ht="18" customHeight="1" x14ac:dyDescent="0.25">
      <c r="A38" s="473"/>
      <c r="B38" s="452"/>
      <c r="C38" s="107" t="s">
        <v>238</v>
      </c>
      <c r="D38" s="425" t="s">
        <v>81</v>
      </c>
      <c r="E38" s="425"/>
      <c r="F38" s="83">
        <v>4443.6400000000003</v>
      </c>
    </row>
    <row r="39" spans="1:11" ht="18" customHeight="1" x14ac:dyDescent="0.25">
      <c r="A39" s="473"/>
      <c r="B39" s="452"/>
      <c r="C39" s="371" t="s">
        <v>297</v>
      </c>
      <c r="D39" s="369" t="s">
        <v>81</v>
      </c>
      <c r="E39" s="369"/>
      <c r="F39" s="83">
        <v>1424.7</v>
      </c>
    </row>
    <row r="40" spans="1:11" ht="37.5" customHeight="1" x14ac:dyDescent="0.25">
      <c r="A40" s="216"/>
      <c r="B40" s="217"/>
      <c r="C40" s="372" t="s">
        <v>633</v>
      </c>
      <c r="D40" s="369" t="s">
        <v>81</v>
      </c>
      <c r="E40" s="369"/>
      <c r="F40" s="83">
        <v>4122.03</v>
      </c>
      <c r="I40" s="296"/>
    </row>
    <row r="41" spans="1:11" ht="34.9" customHeight="1" x14ac:dyDescent="0.25">
      <c r="A41" s="333"/>
      <c r="B41" s="341"/>
      <c r="C41" s="342" t="s">
        <v>188</v>
      </c>
      <c r="D41" s="343"/>
      <c r="E41" s="343"/>
      <c r="F41" s="203"/>
    </row>
    <row r="42" spans="1:11" ht="36" customHeight="1" x14ac:dyDescent="0.25">
      <c r="A42" s="518"/>
      <c r="B42" s="518"/>
      <c r="C42" s="560" t="s">
        <v>186</v>
      </c>
      <c r="D42" s="529"/>
      <c r="E42" s="529"/>
      <c r="F42" s="83">
        <v>3700</v>
      </c>
    </row>
    <row r="43" spans="1:11" x14ac:dyDescent="0.25">
      <c r="A43" s="518"/>
      <c r="B43" s="518"/>
      <c r="C43" s="560" t="s">
        <v>286</v>
      </c>
      <c r="D43" s="529"/>
      <c r="E43" s="529"/>
      <c r="F43" s="149">
        <v>120</v>
      </c>
    </row>
    <row r="44" spans="1:11" x14ac:dyDescent="0.25">
      <c r="A44" s="518"/>
      <c r="B44" s="518"/>
      <c r="C44" s="560" t="s">
        <v>287</v>
      </c>
      <c r="D44" s="529"/>
      <c r="E44" s="529"/>
      <c r="F44" s="149">
        <v>100</v>
      </c>
    </row>
    <row r="45" spans="1:11" ht="39" customHeight="1" x14ac:dyDescent="0.25">
      <c r="A45" s="518"/>
      <c r="B45" s="518"/>
      <c r="C45" s="560" t="s">
        <v>239</v>
      </c>
      <c r="D45" s="529"/>
      <c r="E45" s="529"/>
      <c r="F45" s="149">
        <v>5</v>
      </c>
    </row>
    <row r="46" spans="1:11" x14ac:dyDescent="0.25">
      <c r="A46" s="518"/>
      <c r="B46" s="518"/>
      <c r="C46" s="161" t="s">
        <v>281</v>
      </c>
      <c r="D46" s="108" t="s">
        <v>184</v>
      </c>
      <c r="E46" s="108"/>
      <c r="F46" s="149">
        <v>28</v>
      </c>
    </row>
    <row r="47" spans="1:11" ht="17.45" customHeight="1" x14ac:dyDescent="0.25">
      <c r="A47" s="518"/>
      <c r="B47" s="518"/>
      <c r="C47" s="520" t="s">
        <v>261</v>
      </c>
      <c r="D47" s="521"/>
      <c r="E47" s="521"/>
      <c r="F47" s="149">
        <v>2</v>
      </c>
    </row>
    <row r="48" spans="1:11" ht="17.45" customHeight="1" x14ac:dyDescent="0.25">
      <c r="A48" s="518"/>
      <c r="B48" s="518"/>
      <c r="C48" s="561" t="s">
        <v>262</v>
      </c>
      <c r="D48" s="109"/>
      <c r="E48" s="109"/>
      <c r="F48" s="149">
        <v>1</v>
      </c>
    </row>
    <row r="49" spans="1:6" ht="17.45" customHeight="1" x14ac:dyDescent="0.25">
      <c r="A49" s="518"/>
      <c r="B49" s="518"/>
      <c r="C49" s="561" t="s">
        <v>263</v>
      </c>
      <c r="D49" s="109"/>
      <c r="E49" s="109"/>
      <c r="F49" s="149">
        <v>16</v>
      </c>
    </row>
    <row r="50" spans="1:6" ht="17.45" customHeight="1" x14ac:dyDescent="0.25">
      <c r="A50" s="518"/>
      <c r="B50" s="518"/>
      <c r="C50" s="561" t="s">
        <v>264</v>
      </c>
      <c r="D50" s="109"/>
      <c r="E50" s="109"/>
      <c r="F50" s="149">
        <v>4.0999999999999996</v>
      </c>
    </row>
    <row r="51" spans="1:6" ht="17.45" customHeight="1" x14ac:dyDescent="0.25">
      <c r="A51" s="518"/>
      <c r="B51" s="518"/>
      <c r="C51" s="561" t="s">
        <v>265</v>
      </c>
      <c r="D51" s="109" t="s">
        <v>184</v>
      </c>
      <c r="E51" s="109"/>
      <c r="F51" s="149">
        <v>70</v>
      </c>
    </row>
    <row r="52" spans="1:6" ht="17.45" customHeight="1" x14ac:dyDescent="0.25">
      <c r="A52" s="518"/>
      <c r="B52" s="518"/>
      <c r="C52" s="561" t="s">
        <v>266</v>
      </c>
      <c r="D52" s="109" t="s">
        <v>184</v>
      </c>
      <c r="E52" s="109"/>
      <c r="F52" s="149">
        <v>470</v>
      </c>
    </row>
    <row r="53" spans="1:6" ht="17.45" customHeight="1" x14ac:dyDescent="0.25">
      <c r="A53" s="518"/>
      <c r="B53" s="518"/>
      <c r="C53" s="561" t="s">
        <v>267</v>
      </c>
      <c r="D53" s="109" t="s">
        <v>184</v>
      </c>
      <c r="E53" s="109"/>
      <c r="F53" s="149">
        <v>120</v>
      </c>
    </row>
    <row r="54" spans="1:6" ht="17.45" customHeight="1" x14ac:dyDescent="0.25">
      <c r="A54" s="518"/>
      <c r="B54" s="518"/>
      <c r="C54" s="561" t="s">
        <v>268</v>
      </c>
      <c r="D54" s="109" t="s">
        <v>184</v>
      </c>
      <c r="E54" s="109"/>
      <c r="F54" s="149">
        <v>530</v>
      </c>
    </row>
    <row r="55" spans="1:6" ht="17.45" customHeight="1" x14ac:dyDescent="0.25">
      <c r="A55" s="518"/>
      <c r="B55" s="518"/>
      <c r="C55" s="561" t="s">
        <v>269</v>
      </c>
      <c r="D55" s="109" t="s">
        <v>184</v>
      </c>
      <c r="E55" s="109"/>
      <c r="F55" s="149">
        <v>590</v>
      </c>
    </row>
    <row r="56" spans="1:6" ht="17.45" customHeight="1" x14ac:dyDescent="0.25">
      <c r="A56" s="518"/>
      <c r="B56" s="518"/>
      <c r="C56" s="561" t="s">
        <v>270</v>
      </c>
      <c r="D56" s="109" t="s">
        <v>184</v>
      </c>
      <c r="E56" s="109"/>
      <c r="F56" s="149">
        <v>126</v>
      </c>
    </row>
    <row r="57" spans="1:6" ht="17.45" customHeight="1" x14ac:dyDescent="0.25">
      <c r="A57" s="518"/>
      <c r="B57" s="518"/>
      <c r="C57" s="561" t="s">
        <v>271</v>
      </c>
      <c r="D57" s="109" t="s">
        <v>184</v>
      </c>
      <c r="E57" s="109"/>
      <c r="F57" s="149">
        <v>28</v>
      </c>
    </row>
    <row r="58" spans="1:6" ht="17.45" customHeight="1" x14ac:dyDescent="0.25">
      <c r="A58" s="518"/>
      <c r="B58" s="518"/>
      <c r="C58" s="561" t="s">
        <v>272</v>
      </c>
      <c r="D58" s="109" t="s">
        <v>184</v>
      </c>
      <c r="E58" s="109"/>
      <c r="F58" s="149">
        <v>60</v>
      </c>
    </row>
    <row r="59" spans="1:6" ht="17.45" customHeight="1" x14ac:dyDescent="0.25">
      <c r="A59" s="518"/>
      <c r="B59" s="518"/>
      <c r="C59" s="561" t="s">
        <v>273</v>
      </c>
      <c r="D59" s="109" t="s">
        <v>184</v>
      </c>
      <c r="E59" s="109"/>
      <c r="F59" s="149">
        <v>60</v>
      </c>
    </row>
    <row r="60" spans="1:6" ht="17.45" customHeight="1" x14ac:dyDescent="0.25">
      <c r="A60" s="518"/>
      <c r="B60" s="518"/>
      <c r="C60" s="561" t="s">
        <v>274</v>
      </c>
      <c r="D60" s="109" t="s">
        <v>184</v>
      </c>
      <c r="E60" s="109"/>
      <c r="F60" s="149">
        <v>20</v>
      </c>
    </row>
    <row r="61" spans="1:6" ht="17.45" customHeight="1" x14ac:dyDescent="0.25">
      <c r="A61" s="518"/>
      <c r="B61" s="518"/>
      <c r="C61" s="561" t="s">
        <v>275</v>
      </c>
      <c r="D61" s="109" t="s">
        <v>184</v>
      </c>
      <c r="E61" s="109"/>
      <c r="F61" s="149">
        <v>40</v>
      </c>
    </row>
    <row r="62" spans="1:6" ht="17.45" customHeight="1" x14ac:dyDescent="0.25">
      <c r="A62" s="518"/>
      <c r="B62" s="518"/>
      <c r="C62" s="561" t="s">
        <v>276</v>
      </c>
      <c r="D62" s="109" t="s">
        <v>184</v>
      </c>
      <c r="E62" s="109"/>
      <c r="F62" s="149">
        <v>40</v>
      </c>
    </row>
    <row r="63" spans="1:6" ht="17.45" customHeight="1" x14ac:dyDescent="0.25">
      <c r="A63" s="518"/>
      <c r="B63" s="518"/>
      <c r="C63" s="561" t="s">
        <v>277</v>
      </c>
      <c r="D63" s="109" t="s">
        <v>184</v>
      </c>
      <c r="E63" s="109"/>
      <c r="F63" s="149">
        <v>90</v>
      </c>
    </row>
    <row r="64" spans="1:6" ht="17.45" customHeight="1" x14ac:dyDescent="0.25">
      <c r="A64" s="518"/>
      <c r="B64" s="518"/>
      <c r="C64" s="561" t="s">
        <v>278</v>
      </c>
      <c r="D64" s="109" t="s">
        <v>184</v>
      </c>
      <c r="E64" s="109"/>
      <c r="F64" s="149">
        <v>470</v>
      </c>
    </row>
    <row r="65" spans="1:6" ht="17.45" customHeight="1" x14ac:dyDescent="0.25">
      <c r="A65" s="518"/>
      <c r="B65" s="518"/>
      <c r="C65" s="561" t="s">
        <v>279</v>
      </c>
      <c r="D65" s="109"/>
      <c r="E65" s="109"/>
      <c r="F65" s="149">
        <v>5</v>
      </c>
    </row>
    <row r="66" spans="1:6" ht="17.45" customHeight="1" x14ac:dyDescent="0.25">
      <c r="F66" s="323"/>
    </row>
    <row r="67" spans="1:6" ht="17.45" customHeight="1" x14ac:dyDescent="0.25"/>
    <row r="68" spans="1:6" ht="17.45" customHeight="1" x14ac:dyDescent="0.25">
      <c r="A68" s="110"/>
      <c r="B68" s="530" t="s">
        <v>605</v>
      </c>
      <c r="C68" s="530" t="s">
        <v>649</v>
      </c>
    </row>
    <row r="69" spans="1:6" ht="17.45" customHeight="1" x14ac:dyDescent="0.25">
      <c r="C69" s="530"/>
    </row>
    <row r="70" spans="1:6" x14ac:dyDescent="0.25">
      <c r="B70" s="323"/>
      <c r="C70" s="530"/>
    </row>
    <row r="72" spans="1:6" x14ac:dyDescent="0.25">
      <c r="C72" s="530"/>
    </row>
    <row r="73" spans="1:6" x14ac:dyDescent="0.25">
      <c r="D73" s="517" t="s">
        <v>284</v>
      </c>
    </row>
    <row r="74" spans="1:6" x14ac:dyDescent="0.25">
      <c r="D74" s="517" t="s">
        <v>285</v>
      </c>
    </row>
    <row r="77" spans="1:6" ht="17.45" customHeight="1" x14ac:dyDescent="0.25"/>
  </sheetData>
  <sheetProtection sheet="1" objects="1" scenarios="1"/>
  <customSheetViews>
    <customSheetView guid="{839003FA-3055-4E28-826D-0A2EF77DACBD}" scale="70" showPageBreaks="1" printArea="1" view="pageBreakPreview" topLeftCell="A34">
      <selection activeCell="C63" sqref="C63"/>
      <pageMargins left="0.74803149606299213" right="0.74803149606299213" top="0.98425196850393704" bottom="0.98425196850393704" header="0" footer="0"/>
      <printOptions horizontalCentered="1"/>
      <pageSetup paperSize="9" scale="43" fitToHeight="2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3 IX7:IX13 ST7:ST13 ACP7:ACP13 AML7:AML13 AWH7:AWH13 BGD7:BGD13 BPZ7:BPZ13 BZV7:BZV13 CJR7:CJR13 CTN7:CTN13 DDJ7:DDJ13 DNF7:DNF13 DXB7:DXB13 EGX7:EGX13 EQT7:EQT13 FAP7:FAP13 FKL7:FKL13 FUH7:FUH13 GED7:GED13 GNZ7:GNZ13 GXV7:GXV13 HHR7:HHR13 HRN7:HRN13 IBJ7:IBJ13 ILF7:ILF13 IVB7:IVB13 JEX7:JEX13 JOT7:JOT13 JYP7:JYP13 KIL7:KIL13 KSH7:KSH13 LCD7:LCD13 LLZ7:LLZ13 LVV7:LVV13 MFR7:MFR13 MPN7:MPN13 MZJ7:MZJ13 NJF7:NJF13 NTB7:NTB13 OCX7:OCX13 OMT7:OMT13 OWP7:OWP13 PGL7:PGL13 PQH7:PQH13 QAD7:QAD13 QJZ7:QJZ13 QTV7:QTV13 RDR7:RDR13 RNN7:RNN13 RXJ7:RXJ13 SHF7:SHF13 SRB7:SRB13 TAX7:TAX13 TKT7:TKT13 TUP7:TUP13 UEL7:UEL13 UOH7:UOH13 UYD7:UYD13 VHZ7:VHZ13 VRV7:VRV13 WBR7:WBR13 WLN7:WLN13 WVJ7:WVJ13 E65543:E65549 IX65543:IX65549 ST65543:ST65549 ACP65543:ACP65549 AML65543:AML65549 AWH65543:AWH65549 BGD65543:BGD65549 BPZ65543:BPZ65549 BZV65543:BZV65549 CJR65543:CJR65549 CTN65543:CTN65549 DDJ65543:DDJ65549 DNF65543:DNF65549 DXB65543:DXB65549 EGX65543:EGX65549 EQT65543:EQT65549 FAP65543:FAP65549 FKL65543:FKL65549 FUH65543:FUH65549 GED65543:GED65549 GNZ65543:GNZ65549 GXV65543:GXV65549 HHR65543:HHR65549 HRN65543:HRN65549 IBJ65543:IBJ65549 ILF65543:ILF65549 IVB65543:IVB65549 JEX65543:JEX65549 JOT65543:JOT65549 JYP65543:JYP65549 KIL65543:KIL65549 KSH65543:KSH65549 LCD65543:LCD65549 LLZ65543:LLZ65549 LVV65543:LVV65549 MFR65543:MFR65549 MPN65543:MPN65549 MZJ65543:MZJ65549 NJF65543:NJF65549 NTB65543:NTB65549 OCX65543:OCX65549 OMT65543:OMT65549 OWP65543:OWP65549 PGL65543:PGL65549 PQH65543:PQH65549 QAD65543:QAD65549 QJZ65543:QJZ65549 QTV65543:QTV65549 RDR65543:RDR65549 RNN65543:RNN65549 RXJ65543:RXJ65549 SHF65543:SHF65549 SRB65543:SRB65549 TAX65543:TAX65549 TKT65543:TKT65549 TUP65543:TUP65549 UEL65543:UEL65549 UOH65543:UOH65549 UYD65543:UYD65549 VHZ65543:VHZ65549 VRV65543:VRV65549 WBR65543:WBR65549 WLN65543:WLN65549 WVJ65543:WVJ65549 E131079:E131085 IX131079:IX131085 ST131079:ST131085 ACP131079:ACP131085 AML131079:AML131085 AWH131079:AWH131085 BGD131079:BGD131085 BPZ131079:BPZ131085 BZV131079:BZV131085 CJR131079:CJR131085 CTN131079:CTN131085 DDJ131079:DDJ131085 DNF131079:DNF131085 DXB131079:DXB131085 EGX131079:EGX131085 EQT131079:EQT131085 FAP131079:FAP131085 FKL131079:FKL131085 FUH131079:FUH131085 GED131079:GED131085 GNZ131079:GNZ131085 GXV131079:GXV131085 HHR131079:HHR131085 HRN131079:HRN131085 IBJ131079:IBJ131085 ILF131079:ILF131085 IVB131079:IVB131085 JEX131079:JEX131085 JOT131079:JOT131085 JYP131079:JYP131085 KIL131079:KIL131085 KSH131079:KSH131085 LCD131079:LCD131085 LLZ131079:LLZ131085 LVV131079:LVV131085 MFR131079:MFR131085 MPN131079:MPN131085 MZJ131079:MZJ131085 NJF131079:NJF131085 NTB131079:NTB131085 OCX131079:OCX131085 OMT131079:OMT131085 OWP131079:OWP131085 PGL131079:PGL131085 PQH131079:PQH131085 QAD131079:QAD131085 QJZ131079:QJZ131085 QTV131079:QTV131085 RDR131079:RDR131085 RNN131079:RNN131085 RXJ131079:RXJ131085 SHF131079:SHF131085 SRB131079:SRB131085 TAX131079:TAX131085 TKT131079:TKT131085 TUP131079:TUP131085 UEL131079:UEL131085 UOH131079:UOH131085 UYD131079:UYD131085 VHZ131079:VHZ131085 VRV131079:VRV131085 WBR131079:WBR131085 WLN131079:WLN131085 WVJ131079:WVJ131085 E196615:E196621 IX196615:IX196621 ST196615:ST196621 ACP196615:ACP196621 AML196615:AML196621 AWH196615:AWH196621 BGD196615:BGD196621 BPZ196615:BPZ196621 BZV196615:BZV196621 CJR196615:CJR196621 CTN196615:CTN196621 DDJ196615:DDJ196621 DNF196615:DNF196621 DXB196615:DXB196621 EGX196615:EGX196621 EQT196615:EQT196621 FAP196615:FAP196621 FKL196615:FKL196621 FUH196615:FUH196621 GED196615:GED196621 GNZ196615:GNZ196621 GXV196615:GXV196621 HHR196615:HHR196621 HRN196615:HRN196621 IBJ196615:IBJ196621 ILF196615:ILF196621 IVB196615:IVB196621 JEX196615:JEX196621 JOT196615:JOT196621 JYP196615:JYP196621 KIL196615:KIL196621 KSH196615:KSH196621 LCD196615:LCD196621 LLZ196615:LLZ196621 LVV196615:LVV196621 MFR196615:MFR196621 MPN196615:MPN196621 MZJ196615:MZJ196621 NJF196615:NJF196621 NTB196615:NTB196621 OCX196615:OCX196621 OMT196615:OMT196621 OWP196615:OWP196621 PGL196615:PGL196621 PQH196615:PQH196621 QAD196615:QAD196621 QJZ196615:QJZ196621 QTV196615:QTV196621 RDR196615:RDR196621 RNN196615:RNN196621 RXJ196615:RXJ196621 SHF196615:SHF196621 SRB196615:SRB196621 TAX196615:TAX196621 TKT196615:TKT196621 TUP196615:TUP196621 UEL196615:UEL196621 UOH196615:UOH196621 UYD196615:UYD196621 VHZ196615:VHZ196621 VRV196615:VRV196621 WBR196615:WBR196621 WLN196615:WLN196621 WVJ196615:WVJ196621 E262151:E262157 IX262151:IX262157 ST262151:ST262157 ACP262151:ACP262157 AML262151:AML262157 AWH262151:AWH262157 BGD262151:BGD262157 BPZ262151:BPZ262157 BZV262151:BZV262157 CJR262151:CJR262157 CTN262151:CTN262157 DDJ262151:DDJ262157 DNF262151:DNF262157 DXB262151:DXB262157 EGX262151:EGX262157 EQT262151:EQT262157 FAP262151:FAP262157 FKL262151:FKL262157 FUH262151:FUH262157 GED262151:GED262157 GNZ262151:GNZ262157 GXV262151:GXV262157 HHR262151:HHR262157 HRN262151:HRN262157 IBJ262151:IBJ262157 ILF262151:ILF262157 IVB262151:IVB262157 JEX262151:JEX262157 JOT262151:JOT262157 JYP262151:JYP262157 KIL262151:KIL262157 KSH262151:KSH262157 LCD262151:LCD262157 LLZ262151:LLZ262157 LVV262151:LVV262157 MFR262151:MFR262157 MPN262151:MPN262157 MZJ262151:MZJ262157 NJF262151:NJF262157 NTB262151:NTB262157 OCX262151:OCX262157 OMT262151:OMT262157 OWP262151:OWP262157 PGL262151:PGL262157 PQH262151:PQH262157 QAD262151:QAD262157 QJZ262151:QJZ262157 QTV262151:QTV262157 RDR262151:RDR262157 RNN262151:RNN262157 RXJ262151:RXJ262157 SHF262151:SHF262157 SRB262151:SRB262157 TAX262151:TAX262157 TKT262151:TKT262157 TUP262151:TUP262157 UEL262151:UEL262157 UOH262151:UOH262157 UYD262151:UYD262157 VHZ262151:VHZ262157 VRV262151:VRV262157 WBR262151:WBR262157 WLN262151:WLN262157 WVJ262151:WVJ262157 E327687:E327693 IX327687:IX327693 ST327687:ST327693 ACP327687:ACP327693 AML327687:AML327693 AWH327687:AWH327693 BGD327687:BGD327693 BPZ327687:BPZ327693 BZV327687:BZV327693 CJR327687:CJR327693 CTN327687:CTN327693 DDJ327687:DDJ327693 DNF327687:DNF327693 DXB327687:DXB327693 EGX327687:EGX327693 EQT327687:EQT327693 FAP327687:FAP327693 FKL327687:FKL327693 FUH327687:FUH327693 GED327687:GED327693 GNZ327687:GNZ327693 GXV327687:GXV327693 HHR327687:HHR327693 HRN327687:HRN327693 IBJ327687:IBJ327693 ILF327687:ILF327693 IVB327687:IVB327693 JEX327687:JEX327693 JOT327687:JOT327693 JYP327687:JYP327693 KIL327687:KIL327693 KSH327687:KSH327693 LCD327687:LCD327693 LLZ327687:LLZ327693 LVV327687:LVV327693 MFR327687:MFR327693 MPN327687:MPN327693 MZJ327687:MZJ327693 NJF327687:NJF327693 NTB327687:NTB327693 OCX327687:OCX327693 OMT327687:OMT327693 OWP327687:OWP327693 PGL327687:PGL327693 PQH327687:PQH327693 QAD327687:QAD327693 QJZ327687:QJZ327693 QTV327687:QTV327693 RDR327687:RDR327693 RNN327687:RNN327693 RXJ327687:RXJ327693 SHF327687:SHF327693 SRB327687:SRB327693 TAX327687:TAX327693 TKT327687:TKT327693 TUP327687:TUP327693 UEL327687:UEL327693 UOH327687:UOH327693 UYD327687:UYD327693 VHZ327687:VHZ327693 VRV327687:VRV327693 WBR327687:WBR327693 WLN327687:WLN327693 WVJ327687:WVJ327693 E393223:E393229 IX393223:IX393229 ST393223:ST393229 ACP393223:ACP393229 AML393223:AML393229 AWH393223:AWH393229 BGD393223:BGD393229 BPZ393223:BPZ393229 BZV393223:BZV393229 CJR393223:CJR393229 CTN393223:CTN393229 DDJ393223:DDJ393229 DNF393223:DNF393229 DXB393223:DXB393229 EGX393223:EGX393229 EQT393223:EQT393229 FAP393223:FAP393229 FKL393223:FKL393229 FUH393223:FUH393229 GED393223:GED393229 GNZ393223:GNZ393229 GXV393223:GXV393229 HHR393223:HHR393229 HRN393223:HRN393229 IBJ393223:IBJ393229 ILF393223:ILF393229 IVB393223:IVB393229 JEX393223:JEX393229 JOT393223:JOT393229 JYP393223:JYP393229 KIL393223:KIL393229 KSH393223:KSH393229 LCD393223:LCD393229 LLZ393223:LLZ393229 LVV393223:LVV393229 MFR393223:MFR393229 MPN393223:MPN393229 MZJ393223:MZJ393229 NJF393223:NJF393229 NTB393223:NTB393229 OCX393223:OCX393229 OMT393223:OMT393229 OWP393223:OWP393229 PGL393223:PGL393229 PQH393223:PQH393229 QAD393223:QAD393229 QJZ393223:QJZ393229 QTV393223:QTV393229 RDR393223:RDR393229 RNN393223:RNN393229 RXJ393223:RXJ393229 SHF393223:SHF393229 SRB393223:SRB393229 TAX393223:TAX393229 TKT393223:TKT393229 TUP393223:TUP393229 UEL393223:UEL393229 UOH393223:UOH393229 UYD393223:UYD393229 VHZ393223:VHZ393229 VRV393223:VRV393229 WBR393223:WBR393229 WLN393223:WLN393229 WVJ393223:WVJ393229 E458759:E458765 IX458759:IX458765 ST458759:ST458765 ACP458759:ACP458765 AML458759:AML458765 AWH458759:AWH458765 BGD458759:BGD458765 BPZ458759:BPZ458765 BZV458759:BZV458765 CJR458759:CJR458765 CTN458759:CTN458765 DDJ458759:DDJ458765 DNF458759:DNF458765 DXB458759:DXB458765 EGX458759:EGX458765 EQT458759:EQT458765 FAP458759:FAP458765 FKL458759:FKL458765 FUH458759:FUH458765 GED458759:GED458765 GNZ458759:GNZ458765 GXV458759:GXV458765 HHR458759:HHR458765 HRN458759:HRN458765 IBJ458759:IBJ458765 ILF458759:ILF458765 IVB458759:IVB458765 JEX458759:JEX458765 JOT458759:JOT458765 JYP458759:JYP458765 KIL458759:KIL458765 KSH458759:KSH458765 LCD458759:LCD458765 LLZ458759:LLZ458765 LVV458759:LVV458765 MFR458759:MFR458765 MPN458759:MPN458765 MZJ458759:MZJ458765 NJF458759:NJF458765 NTB458759:NTB458765 OCX458759:OCX458765 OMT458759:OMT458765 OWP458759:OWP458765 PGL458759:PGL458765 PQH458759:PQH458765 QAD458759:QAD458765 QJZ458759:QJZ458765 QTV458759:QTV458765 RDR458759:RDR458765 RNN458759:RNN458765 RXJ458759:RXJ458765 SHF458759:SHF458765 SRB458759:SRB458765 TAX458759:TAX458765 TKT458759:TKT458765 TUP458759:TUP458765 UEL458759:UEL458765 UOH458759:UOH458765 UYD458759:UYD458765 VHZ458759:VHZ458765 VRV458759:VRV458765 WBR458759:WBR458765 WLN458759:WLN458765 WVJ458759:WVJ458765 E524295:E524301 IX524295:IX524301 ST524295:ST524301 ACP524295:ACP524301 AML524295:AML524301 AWH524295:AWH524301 BGD524295:BGD524301 BPZ524295:BPZ524301 BZV524295:BZV524301 CJR524295:CJR524301 CTN524295:CTN524301 DDJ524295:DDJ524301 DNF524295:DNF524301 DXB524295:DXB524301 EGX524295:EGX524301 EQT524295:EQT524301 FAP524295:FAP524301 FKL524295:FKL524301 FUH524295:FUH524301 GED524295:GED524301 GNZ524295:GNZ524301 GXV524295:GXV524301 HHR524295:HHR524301 HRN524295:HRN524301 IBJ524295:IBJ524301 ILF524295:ILF524301 IVB524295:IVB524301 JEX524295:JEX524301 JOT524295:JOT524301 JYP524295:JYP524301 KIL524295:KIL524301 KSH524295:KSH524301 LCD524295:LCD524301 LLZ524295:LLZ524301 LVV524295:LVV524301 MFR524295:MFR524301 MPN524295:MPN524301 MZJ524295:MZJ524301 NJF524295:NJF524301 NTB524295:NTB524301 OCX524295:OCX524301 OMT524295:OMT524301 OWP524295:OWP524301 PGL524295:PGL524301 PQH524295:PQH524301 QAD524295:QAD524301 QJZ524295:QJZ524301 QTV524295:QTV524301 RDR524295:RDR524301 RNN524295:RNN524301 RXJ524295:RXJ524301 SHF524295:SHF524301 SRB524295:SRB524301 TAX524295:TAX524301 TKT524295:TKT524301 TUP524295:TUP524301 UEL524295:UEL524301 UOH524295:UOH524301 UYD524295:UYD524301 VHZ524295:VHZ524301 VRV524295:VRV524301 WBR524295:WBR524301 WLN524295:WLN524301 WVJ524295:WVJ524301 E589831:E589837 IX589831:IX589837 ST589831:ST589837 ACP589831:ACP589837 AML589831:AML589837 AWH589831:AWH589837 BGD589831:BGD589837 BPZ589831:BPZ589837 BZV589831:BZV589837 CJR589831:CJR589837 CTN589831:CTN589837 DDJ589831:DDJ589837 DNF589831:DNF589837 DXB589831:DXB589837 EGX589831:EGX589837 EQT589831:EQT589837 FAP589831:FAP589837 FKL589831:FKL589837 FUH589831:FUH589837 GED589831:GED589837 GNZ589831:GNZ589837 GXV589831:GXV589837 HHR589831:HHR589837 HRN589831:HRN589837 IBJ589831:IBJ589837 ILF589831:ILF589837 IVB589831:IVB589837 JEX589831:JEX589837 JOT589831:JOT589837 JYP589831:JYP589837 KIL589831:KIL589837 KSH589831:KSH589837 LCD589831:LCD589837 LLZ589831:LLZ589837 LVV589831:LVV589837 MFR589831:MFR589837 MPN589831:MPN589837 MZJ589831:MZJ589837 NJF589831:NJF589837 NTB589831:NTB589837 OCX589831:OCX589837 OMT589831:OMT589837 OWP589831:OWP589837 PGL589831:PGL589837 PQH589831:PQH589837 QAD589831:QAD589837 QJZ589831:QJZ589837 QTV589831:QTV589837 RDR589831:RDR589837 RNN589831:RNN589837 RXJ589831:RXJ589837 SHF589831:SHF589837 SRB589831:SRB589837 TAX589831:TAX589837 TKT589831:TKT589837 TUP589831:TUP589837 UEL589831:UEL589837 UOH589831:UOH589837 UYD589831:UYD589837 VHZ589831:VHZ589837 VRV589831:VRV589837 WBR589831:WBR589837 WLN589831:WLN589837 WVJ589831:WVJ589837 E655367:E655373 IX655367:IX655373 ST655367:ST655373 ACP655367:ACP655373 AML655367:AML655373 AWH655367:AWH655373 BGD655367:BGD655373 BPZ655367:BPZ655373 BZV655367:BZV655373 CJR655367:CJR655373 CTN655367:CTN655373 DDJ655367:DDJ655373 DNF655367:DNF655373 DXB655367:DXB655373 EGX655367:EGX655373 EQT655367:EQT655373 FAP655367:FAP655373 FKL655367:FKL655373 FUH655367:FUH655373 GED655367:GED655373 GNZ655367:GNZ655373 GXV655367:GXV655373 HHR655367:HHR655373 HRN655367:HRN655373 IBJ655367:IBJ655373 ILF655367:ILF655373 IVB655367:IVB655373 JEX655367:JEX655373 JOT655367:JOT655373 JYP655367:JYP655373 KIL655367:KIL655373 KSH655367:KSH655373 LCD655367:LCD655373 LLZ655367:LLZ655373 LVV655367:LVV655373 MFR655367:MFR655373 MPN655367:MPN655373 MZJ655367:MZJ655373 NJF655367:NJF655373 NTB655367:NTB655373 OCX655367:OCX655373 OMT655367:OMT655373 OWP655367:OWP655373 PGL655367:PGL655373 PQH655367:PQH655373 QAD655367:QAD655373 QJZ655367:QJZ655373 QTV655367:QTV655373 RDR655367:RDR655373 RNN655367:RNN655373 RXJ655367:RXJ655373 SHF655367:SHF655373 SRB655367:SRB655373 TAX655367:TAX655373 TKT655367:TKT655373 TUP655367:TUP655373 UEL655367:UEL655373 UOH655367:UOH655373 UYD655367:UYD655373 VHZ655367:VHZ655373 VRV655367:VRV655373 WBR655367:WBR655373 WLN655367:WLN655373 WVJ655367:WVJ655373 E720903:E720909 IX720903:IX720909 ST720903:ST720909 ACP720903:ACP720909 AML720903:AML720909 AWH720903:AWH720909 BGD720903:BGD720909 BPZ720903:BPZ720909 BZV720903:BZV720909 CJR720903:CJR720909 CTN720903:CTN720909 DDJ720903:DDJ720909 DNF720903:DNF720909 DXB720903:DXB720909 EGX720903:EGX720909 EQT720903:EQT720909 FAP720903:FAP720909 FKL720903:FKL720909 FUH720903:FUH720909 GED720903:GED720909 GNZ720903:GNZ720909 GXV720903:GXV720909 HHR720903:HHR720909 HRN720903:HRN720909 IBJ720903:IBJ720909 ILF720903:ILF720909 IVB720903:IVB720909 JEX720903:JEX720909 JOT720903:JOT720909 JYP720903:JYP720909 KIL720903:KIL720909 KSH720903:KSH720909 LCD720903:LCD720909 LLZ720903:LLZ720909 LVV720903:LVV720909 MFR720903:MFR720909 MPN720903:MPN720909 MZJ720903:MZJ720909 NJF720903:NJF720909 NTB720903:NTB720909 OCX720903:OCX720909 OMT720903:OMT720909 OWP720903:OWP720909 PGL720903:PGL720909 PQH720903:PQH720909 QAD720903:QAD720909 QJZ720903:QJZ720909 QTV720903:QTV720909 RDR720903:RDR720909 RNN720903:RNN720909 RXJ720903:RXJ720909 SHF720903:SHF720909 SRB720903:SRB720909 TAX720903:TAX720909 TKT720903:TKT720909 TUP720903:TUP720909 UEL720903:UEL720909 UOH720903:UOH720909 UYD720903:UYD720909 VHZ720903:VHZ720909 VRV720903:VRV720909 WBR720903:WBR720909 WLN720903:WLN720909 WVJ720903:WVJ720909 E786439:E786445 IX786439:IX786445 ST786439:ST786445 ACP786439:ACP786445 AML786439:AML786445 AWH786439:AWH786445 BGD786439:BGD786445 BPZ786439:BPZ786445 BZV786439:BZV786445 CJR786439:CJR786445 CTN786439:CTN786445 DDJ786439:DDJ786445 DNF786439:DNF786445 DXB786439:DXB786445 EGX786439:EGX786445 EQT786439:EQT786445 FAP786439:FAP786445 FKL786439:FKL786445 FUH786439:FUH786445 GED786439:GED786445 GNZ786439:GNZ786445 GXV786439:GXV786445 HHR786439:HHR786445 HRN786439:HRN786445 IBJ786439:IBJ786445 ILF786439:ILF786445 IVB786439:IVB786445 JEX786439:JEX786445 JOT786439:JOT786445 JYP786439:JYP786445 KIL786439:KIL786445 KSH786439:KSH786445 LCD786439:LCD786445 LLZ786439:LLZ786445 LVV786439:LVV786445 MFR786439:MFR786445 MPN786439:MPN786445 MZJ786439:MZJ786445 NJF786439:NJF786445 NTB786439:NTB786445 OCX786439:OCX786445 OMT786439:OMT786445 OWP786439:OWP786445 PGL786439:PGL786445 PQH786439:PQH786445 QAD786439:QAD786445 QJZ786439:QJZ786445 QTV786439:QTV786445 RDR786439:RDR786445 RNN786439:RNN786445 RXJ786439:RXJ786445 SHF786439:SHF786445 SRB786439:SRB786445 TAX786439:TAX786445 TKT786439:TKT786445 TUP786439:TUP786445 UEL786439:UEL786445 UOH786439:UOH786445 UYD786439:UYD786445 VHZ786439:VHZ786445 VRV786439:VRV786445 WBR786439:WBR786445 WLN786439:WLN786445 WVJ786439:WVJ786445 E851975:E851981 IX851975:IX851981 ST851975:ST851981 ACP851975:ACP851981 AML851975:AML851981 AWH851975:AWH851981 BGD851975:BGD851981 BPZ851975:BPZ851981 BZV851975:BZV851981 CJR851975:CJR851981 CTN851975:CTN851981 DDJ851975:DDJ851981 DNF851975:DNF851981 DXB851975:DXB851981 EGX851975:EGX851981 EQT851975:EQT851981 FAP851975:FAP851981 FKL851975:FKL851981 FUH851975:FUH851981 GED851975:GED851981 GNZ851975:GNZ851981 GXV851975:GXV851981 HHR851975:HHR851981 HRN851975:HRN851981 IBJ851975:IBJ851981 ILF851975:ILF851981 IVB851975:IVB851981 JEX851975:JEX851981 JOT851975:JOT851981 JYP851975:JYP851981 KIL851975:KIL851981 KSH851975:KSH851981 LCD851975:LCD851981 LLZ851975:LLZ851981 LVV851975:LVV851981 MFR851975:MFR851981 MPN851975:MPN851981 MZJ851975:MZJ851981 NJF851975:NJF851981 NTB851975:NTB851981 OCX851975:OCX851981 OMT851975:OMT851981 OWP851975:OWP851981 PGL851975:PGL851981 PQH851975:PQH851981 QAD851975:QAD851981 QJZ851975:QJZ851981 QTV851975:QTV851981 RDR851975:RDR851981 RNN851975:RNN851981 RXJ851975:RXJ851981 SHF851975:SHF851981 SRB851975:SRB851981 TAX851975:TAX851981 TKT851975:TKT851981 TUP851975:TUP851981 UEL851975:UEL851981 UOH851975:UOH851981 UYD851975:UYD851981 VHZ851975:VHZ851981 VRV851975:VRV851981 WBR851975:WBR851981 WLN851975:WLN851981 WVJ851975:WVJ851981 E917511:E917517 IX917511:IX917517 ST917511:ST917517 ACP917511:ACP917517 AML917511:AML917517 AWH917511:AWH917517 BGD917511:BGD917517 BPZ917511:BPZ917517 BZV917511:BZV917517 CJR917511:CJR917517 CTN917511:CTN917517 DDJ917511:DDJ917517 DNF917511:DNF917517 DXB917511:DXB917517 EGX917511:EGX917517 EQT917511:EQT917517 FAP917511:FAP917517 FKL917511:FKL917517 FUH917511:FUH917517 GED917511:GED917517 GNZ917511:GNZ917517 GXV917511:GXV917517 HHR917511:HHR917517 HRN917511:HRN917517 IBJ917511:IBJ917517 ILF917511:ILF917517 IVB917511:IVB917517 JEX917511:JEX917517 JOT917511:JOT917517 JYP917511:JYP917517 KIL917511:KIL917517 KSH917511:KSH917517 LCD917511:LCD917517 LLZ917511:LLZ917517 LVV917511:LVV917517 MFR917511:MFR917517 MPN917511:MPN917517 MZJ917511:MZJ917517 NJF917511:NJF917517 NTB917511:NTB917517 OCX917511:OCX917517 OMT917511:OMT917517 OWP917511:OWP917517 PGL917511:PGL917517 PQH917511:PQH917517 QAD917511:QAD917517 QJZ917511:QJZ917517 QTV917511:QTV917517 RDR917511:RDR917517 RNN917511:RNN917517 RXJ917511:RXJ917517 SHF917511:SHF917517 SRB917511:SRB917517 TAX917511:TAX917517 TKT917511:TKT917517 TUP917511:TUP917517 UEL917511:UEL917517 UOH917511:UOH917517 UYD917511:UYD917517 VHZ917511:VHZ917517 VRV917511:VRV917517 WBR917511:WBR917517 WLN917511:WLN917517 WVJ917511:WVJ917517 E983047:E983053 IX983047:IX983053 ST983047:ST983053 ACP983047:ACP983053 AML983047:AML983053 AWH983047:AWH983053 BGD983047:BGD983053 BPZ983047:BPZ983053 BZV983047:BZV983053 CJR983047:CJR983053 CTN983047:CTN983053 DDJ983047:DDJ983053 DNF983047:DNF983053 DXB983047:DXB983053 EGX983047:EGX983053 EQT983047:EQT983053 FAP983047:FAP983053 FKL983047:FKL983053 FUH983047:FUH983053 GED983047:GED983053 GNZ983047:GNZ983053 GXV983047:GXV983053 HHR983047:HHR983053 HRN983047:HRN983053 IBJ983047:IBJ983053 ILF983047:ILF983053 IVB983047:IVB983053 JEX983047:JEX983053 JOT983047:JOT983053 JYP983047:JYP983053 KIL983047:KIL983053 KSH983047:KSH983053 LCD983047:LCD983053 LLZ983047:LLZ983053 LVV983047:LVV983053 MFR983047:MFR983053 MPN983047:MPN983053 MZJ983047:MZJ983053 NJF983047:NJF983053 NTB983047:NTB983053 OCX983047:OCX983053 OMT983047:OMT983053 OWP983047:OWP983053 PGL983047:PGL983053 PQH983047:PQH983053 QAD983047:QAD983053 QJZ983047:QJZ983053 QTV983047:QTV983053 RDR983047:RDR983053 RNN983047:RNN983053 RXJ983047:RXJ983053 SHF983047:SHF983053 SRB983047:SRB983053 TAX983047:TAX983053 TKT983047:TKT983053 TUP983047:TUP983053 UEL983047:UEL983053 UOH983047:UOH983053 UYD983047:UYD983053 VHZ983047:VHZ983053 VRV983047:VRV983053 WBR983047:WBR983053 WLN983047:WLN983053 WVJ983047:WVJ983053 E15:E28 IX15:IX28 ST15:ST28 ACP15:ACP28 AML15:AML28 AWH15:AWH28 BGD15:BGD28 BPZ15:BPZ28 BZV15:BZV28 CJR15:CJR28 CTN15:CTN28 DDJ15:DDJ28 DNF15:DNF28 DXB15:DXB28 EGX15:EGX28 EQT15:EQT28 FAP15:FAP28 FKL15:FKL28 FUH15:FUH28 GED15:GED28 GNZ15:GNZ28 GXV15:GXV28 HHR15:HHR28 HRN15:HRN28 IBJ15:IBJ28 ILF15:ILF28 IVB15:IVB28 JEX15:JEX28 JOT15:JOT28 JYP15:JYP28 KIL15:KIL28 KSH15:KSH28 LCD15:LCD28 LLZ15:LLZ28 LVV15:LVV28 MFR15:MFR28 MPN15:MPN28 MZJ15:MZJ28 NJF15:NJF28 NTB15:NTB28 OCX15:OCX28 OMT15:OMT28 OWP15:OWP28 PGL15:PGL28 PQH15:PQH28 QAD15:QAD28 QJZ15:QJZ28 QTV15:QTV28 RDR15:RDR28 RNN15:RNN28 RXJ15:RXJ28 SHF15:SHF28 SRB15:SRB28 TAX15:TAX28 TKT15:TKT28 TUP15:TUP28 UEL15:UEL28 UOH15:UOH28 UYD15:UYD28 VHZ15:VHZ28 VRV15:VRV28 WBR15:WBR28 WLN15:WLN28 WVJ15:WVJ28 E65551:E65564 IX65551:IX65564 ST65551:ST65564 ACP65551:ACP65564 AML65551:AML65564 AWH65551:AWH65564 BGD65551:BGD65564 BPZ65551:BPZ65564 BZV65551:BZV65564 CJR65551:CJR65564 CTN65551:CTN65564 DDJ65551:DDJ65564 DNF65551:DNF65564 DXB65551:DXB65564 EGX65551:EGX65564 EQT65551:EQT65564 FAP65551:FAP65564 FKL65551:FKL65564 FUH65551:FUH65564 GED65551:GED65564 GNZ65551:GNZ65564 GXV65551:GXV65564 HHR65551:HHR65564 HRN65551:HRN65564 IBJ65551:IBJ65564 ILF65551:ILF65564 IVB65551:IVB65564 JEX65551:JEX65564 JOT65551:JOT65564 JYP65551:JYP65564 KIL65551:KIL65564 KSH65551:KSH65564 LCD65551:LCD65564 LLZ65551:LLZ65564 LVV65551:LVV65564 MFR65551:MFR65564 MPN65551:MPN65564 MZJ65551:MZJ65564 NJF65551:NJF65564 NTB65551:NTB65564 OCX65551:OCX65564 OMT65551:OMT65564 OWP65551:OWP65564 PGL65551:PGL65564 PQH65551:PQH65564 QAD65551:QAD65564 QJZ65551:QJZ65564 QTV65551:QTV65564 RDR65551:RDR65564 RNN65551:RNN65564 RXJ65551:RXJ65564 SHF65551:SHF65564 SRB65551:SRB65564 TAX65551:TAX65564 TKT65551:TKT65564 TUP65551:TUP65564 UEL65551:UEL65564 UOH65551:UOH65564 UYD65551:UYD65564 VHZ65551:VHZ65564 VRV65551:VRV65564 WBR65551:WBR65564 WLN65551:WLN65564 WVJ65551:WVJ65564 E131087:E131100 IX131087:IX131100 ST131087:ST131100 ACP131087:ACP131100 AML131087:AML131100 AWH131087:AWH131100 BGD131087:BGD131100 BPZ131087:BPZ131100 BZV131087:BZV131100 CJR131087:CJR131100 CTN131087:CTN131100 DDJ131087:DDJ131100 DNF131087:DNF131100 DXB131087:DXB131100 EGX131087:EGX131100 EQT131087:EQT131100 FAP131087:FAP131100 FKL131087:FKL131100 FUH131087:FUH131100 GED131087:GED131100 GNZ131087:GNZ131100 GXV131087:GXV131100 HHR131087:HHR131100 HRN131087:HRN131100 IBJ131087:IBJ131100 ILF131087:ILF131100 IVB131087:IVB131100 JEX131087:JEX131100 JOT131087:JOT131100 JYP131087:JYP131100 KIL131087:KIL131100 KSH131087:KSH131100 LCD131087:LCD131100 LLZ131087:LLZ131100 LVV131087:LVV131100 MFR131087:MFR131100 MPN131087:MPN131100 MZJ131087:MZJ131100 NJF131087:NJF131100 NTB131087:NTB131100 OCX131087:OCX131100 OMT131087:OMT131100 OWP131087:OWP131100 PGL131087:PGL131100 PQH131087:PQH131100 QAD131087:QAD131100 QJZ131087:QJZ131100 QTV131087:QTV131100 RDR131087:RDR131100 RNN131087:RNN131100 RXJ131087:RXJ131100 SHF131087:SHF131100 SRB131087:SRB131100 TAX131087:TAX131100 TKT131087:TKT131100 TUP131087:TUP131100 UEL131087:UEL131100 UOH131087:UOH131100 UYD131087:UYD131100 VHZ131087:VHZ131100 VRV131087:VRV131100 WBR131087:WBR131100 WLN131087:WLN131100 WVJ131087:WVJ131100 E196623:E196636 IX196623:IX196636 ST196623:ST196636 ACP196623:ACP196636 AML196623:AML196636 AWH196623:AWH196636 BGD196623:BGD196636 BPZ196623:BPZ196636 BZV196623:BZV196636 CJR196623:CJR196636 CTN196623:CTN196636 DDJ196623:DDJ196636 DNF196623:DNF196636 DXB196623:DXB196636 EGX196623:EGX196636 EQT196623:EQT196636 FAP196623:FAP196636 FKL196623:FKL196636 FUH196623:FUH196636 GED196623:GED196636 GNZ196623:GNZ196636 GXV196623:GXV196636 HHR196623:HHR196636 HRN196623:HRN196636 IBJ196623:IBJ196636 ILF196623:ILF196636 IVB196623:IVB196636 JEX196623:JEX196636 JOT196623:JOT196636 JYP196623:JYP196636 KIL196623:KIL196636 KSH196623:KSH196636 LCD196623:LCD196636 LLZ196623:LLZ196636 LVV196623:LVV196636 MFR196623:MFR196636 MPN196623:MPN196636 MZJ196623:MZJ196636 NJF196623:NJF196636 NTB196623:NTB196636 OCX196623:OCX196636 OMT196623:OMT196636 OWP196623:OWP196636 PGL196623:PGL196636 PQH196623:PQH196636 QAD196623:QAD196636 QJZ196623:QJZ196636 QTV196623:QTV196636 RDR196623:RDR196636 RNN196623:RNN196636 RXJ196623:RXJ196636 SHF196623:SHF196636 SRB196623:SRB196636 TAX196623:TAX196636 TKT196623:TKT196636 TUP196623:TUP196636 UEL196623:UEL196636 UOH196623:UOH196636 UYD196623:UYD196636 VHZ196623:VHZ196636 VRV196623:VRV196636 WBR196623:WBR196636 WLN196623:WLN196636 WVJ196623:WVJ196636 E262159:E262172 IX262159:IX262172 ST262159:ST262172 ACP262159:ACP262172 AML262159:AML262172 AWH262159:AWH262172 BGD262159:BGD262172 BPZ262159:BPZ262172 BZV262159:BZV262172 CJR262159:CJR262172 CTN262159:CTN262172 DDJ262159:DDJ262172 DNF262159:DNF262172 DXB262159:DXB262172 EGX262159:EGX262172 EQT262159:EQT262172 FAP262159:FAP262172 FKL262159:FKL262172 FUH262159:FUH262172 GED262159:GED262172 GNZ262159:GNZ262172 GXV262159:GXV262172 HHR262159:HHR262172 HRN262159:HRN262172 IBJ262159:IBJ262172 ILF262159:ILF262172 IVB262159:IVB262172 JEX262159:JEX262172 JOT262159:JOT262172 JYP262159:JYP262172 KIL262159:KIL262172 KSH262159:KSH262172 LCD262159:LCD262172 LLZ262159:LLZ262172 LVV262159:LVV262172 MFR262159:MFR262172 MPN262159:MPN262172 MZJ262159:MZJ262172 NJF262159:NJF262172 NTB262159:NTB262172 OCX262159:OCX262172 OMT262159:OMT262172 OWP262159:OWP262172 PGL262159:PGL262172 PQH262159:PQH262172 QAD262159:QAD262172 QJZ262159:QJZ262172 QTV262159:QTV262172 RDR262159:RDR262172 RNN262159:RNN262172 RXJ262159:RXJ262172 SHF262159:SHF262172 SRB262159:SRB262172 TAX262159:TAX262172 TKT262159:TKT262172 TUP262159:TUP262172 UEL262159:UEL262172 UOH262159:UOH262172 UYD262159:UYD262172 VHZ262159:VHZ262172 VRV262159:VRV262172 WBR262159:WBR262172 WLN262159:WLN262172 WVJ262159:WVJ262172 E327695:E327708 IX327695:IX327708 ST327695:ST327708 ACP327695:ACP327708 AML327695:AML327708 AWH327695:AWH327708 BGD327695:BGD327708 BPZ327695:BPZ327708 BZV327695:BZV327708 CJR327695:CJR327708 CTN327695:CTN327708 DDJ327695:DDJ327708 DNF327695:DNF327708 DXB327695:DXB327708 EGX327695:EGX327708 EQT327695:EQT327708 FAP327695:FAP327708 FKL327695:FKL327708 FUH327695:FUH327708 GED327695:GED327708 GNZ327695:GNZ327708 GXV327695:GXV327708 HHR327695:HHR327708 HRN327695:HRN327708 IBJ327695:IBJ327708 ILF327695:ILF327708 IVB327695:IVB327708 JEX327695:JEX327708 JOT327695:JOT327708 JYP327695:JYP327708 KIL327695:KIL327708 KSH327695:KSH327708 LCD327695:LCD327708 LLZ327695:LLZ327708 LVV327695:LVV327708 MFR327695:MFR327708 MPN327695:MPN327708 MZJ327695:MZJ327708 NJF327695:NJF327708 NTB327695:NTB327708 OCX327695:OCX327708 OMT327695:OMT327708 OWP327695:OWP327708 PGL327695:PGL327708 PQH327695:PQH327708 QAD327695:QAD327708 QJZ327695:QJZ327708 QTV327695:QTV327708 RDR327695:RDR327708 RNN327695:RNN327708 RXJ327695:RXJ327708 SHF327695:SHF327708 SRB327695:SRB327708 TAX327695:TAX327708 TKT327695:TKT327708 TUP327695:TUP327708 UEL327695:UEL327708 UOH327695:UOH327708 UYD327695:UYD327708 VHZ327695:VHZ327708 VRV327695:VRV327708 WBR327695:WBR327708 WLN327695:WLN327708 WVJ327695:WVJ327708 E393231:E393244 IX393231:IX393244 ST393231:ST393244 ACP393231:ACP393244 AML393231:AML393244 AWH393231:AWH393244 BGD393231:BGD393244 BPZ393231:BPZ393244 BZV393231:BZV393244 CJR393231:CJR393244 CTN393231:CTN393244 DDJ393231:DDJ393244 DNF393231:DNF393244 DXB393231:DXB393244 EGX393231:EGX393244 EQT393231:EQT393244 FAP393231:FAP393244 FKL393231:FKL393244 FUH393231:FUH393244 GED393231:GED393244 GNZ393231:GNZ393244 GXV393231:GXV393244 HHR393231:HHR393244 HRN393231:HRN393244 IBJ393231:IBJ393244 ILF393231:ILF393244 IVB393231:IVB393244 JEX393231:JEX393244 JOT393231:JOT393244 JYP393231:JYP393244 KIL393231:KIL393244 KSH393231:KSH393244 LCD393231:LCD393244 LLZ393231:LLZ393244 LVV393231:LVV393244 MFR393231:MFR393244 MPN393231:MPN393244 MZJ393231:MZJ393244 NJF393231:NJF393244 NTB393231:NTB393244 OCX393231:OCX393244 OMT393231:OMT393244 OWP393231:OWP393244 PGL393231:PGL393244 PQH393231:PQH393244 QAD393231:QAD393244 QJZ393231:QJZ393244 QTV393231:QTV393244 RDR393231:RDR393244 RNN393231:RNN393244 RXJ393231:RXJ393244 SHF393231:SHF393244 SRB393231:SRB393244 TAX393231:TAX393244 TKT393231:TKT393244 TUP393231:TUP393244 UEL393231:UEL393244 UOH393231:UOH393244 UYD393231:UYD393244 VHZ393231:VHZ393244 VRV393231:VRV393244 WBR393231:WBR393244 WLN393231:WLN393244 WVJ393231:WVJ393244 E458767:E458780 IX458767:IX458780 ST458767:ST458780 ACP458767:ACP458780 AML458767:AML458780 AWH458767:AWH458780 BGD458767:BGD458780 BPZ458767:BPZ458780 BZV458767:BZV458780 CJR458767:CJR458780 CTN458767:CTN458780 DDJ458767:DDJ458780 DNF458767:DNF458780 DXB458767:DXB458780 EGX458767:EGX458780 EQT458767:EQT458780 FAP458767:FAP458780 FKL458767:FKL458780 FUH458767:FUH458780 GED458767:GED458780 GNZ458767:GNZ458780 GXV458767:GXV458780 HHR458767:HHR458780 HRN458767:HRN458780 IBJ458767:IBJ458780 ILF458767:ILF458780 IVB458767:IVB458780 JEX458767:JEX458780 JOT458767:JOT458780 JYP458767:JYP458780 KIL458767:KIL458780 KSH458767:KSH458780 LCD458767:LCD458780 LLZ458767:LLZ458780 LVV458767:LVV458780 MFR458767:MFR458780 MPN458767:MPN458780 MZJ458767:MZJ458780 NJF458767:NJF458780 NTB458767:NTB458780 OCX458767:OCX458780 OMT458767:OMT458780 OWP458767:OWP458780 PGL458767:PGL458780 PQH458767:PQH458780 QAD458767:QAD458780 QJZ458767:QJZ458780 QTV458767:QTV458780 RDR458767:RDR458780 RNN458767:RNN458780 RXJ458767:RXJ458780 SHF458767:SHF458780 SRB458767:SRB458780 TAX458767:TAX458780 TKT458767:TKT458780 TUP458767:TUP458780 UEL458767:UEL458780 UOH458767:UOH458780 UYD458767:UYD458780 VHZ458767:VHZ458780 VRV458767:VRV458780 WBR458767:WBR458780 WLN458767:WLN458780 WVJ458767:WVJ458780 E524303:E524316 IX524303:IX524316 ST524303:ST524316 ACP524303:ACP524316 AML524303:AML524316 AWH524303:AWH524316 BGD524303:BGD524316 BPZ524303:BPZ524316 BZV524303:BZV524316 CJR524303:CJR524316 CTN524303:CTN524316 DDJ524303:DDJ524316 DNF524303:DNF524316 DXB524303:DXB524316 EGX524303:EGX524316 EQT524303:EQT524316 FAP524303:FAP524316 FKL524303:FKL524316 FUH524303:FUH524316 GED524303:GED524316 GNZ524303:GNZ524316 GXV524303:GXV524316 HHR524303:HHR524316 HRN524303:HRN524316 IBJ524303:IBJ524316 ILF524303:ILF524316 IVB524303:IVB524316 JEX524303:JEX524316 JOT524303:JOT524316 JYP524303:JYP524316 KIL524303:KIL524316 KSH524303:KSH524316 LCD524303:LCD524316 LLZ524303:LLZ524316 LVV524303:LVV524316 MFR524303:MFR524316 MPN524303:MPN524316 MZJ524303:MZJ524316 NJF524303:NJF524316 NTB524303:NTB524316 OCX524303:OCX524316 OMT524303:OMT524316 OWP524303:OWP524316 PGL524303:PGL524316 PQH524303:PQH524316 QAD524303:QAD524316 QJZ524303:QJZ524316 QTV524303:QTV524316 RDR524303:RDR524316 RNN524303:RNN524316 RXJ524303:RXJ524316 SHF524303:SHF524316 SRB524303:SRB524316 TAX524303:TAX524316 TKT524303:TKT524316 TUP524303:TUP524316 UEL524303:UEL524316 UOH524303:UOH524316 UYD524303:UYD524316 VHZ524303:VHZ524316 VRV524303:VRV524316 WBR524303:WBR524316 WLN524303:WLN524316 WVJ524303:WVJ524316 E589839:E589852 IX589839:IX589852 ST589839:ST589852 ACP589839:ACP589852 AML589839:AML589852 AWH589839:AWH589852 BGD589839:BGD589852 BPZ589839:BPZ589852 BZV589839:BZV589852 CJR589839:CJR589852 CTN589839:CTN589852 DDJ589839:DDJ589852 DNF589839:DNF589852 DXB589839:DXB589852 EGX589839:EGX589852 EQT589839:EQT589852 FAP589839:FAP589852 FKL589839:FKL589852 FUH589839:FUH589852 GED589839:GED589852 GNZ589839:GNZ589852 GXV589839:GXV589852 HHR589839:HHR589852 HRN589839:HRN589852 IBJ589839:IBJ589852 ILF589839:ILF589852 IVB589839:IVB589852 JEX589839:JEX589852 JOT589839:JOT589852 JYP589839:JYP589852 KIL589839:KIL589852 KSH589839:KSH589852 LCD589839:LCD589852 LLZ589839:LLZ589852 LVV589839:LVV589852 MFR589839:MFR589852 MPN589839:MPN589852 MZJ589839:MZJ589852 NJF589839:NJF589852 NTB589839:NTB589852 OCX589839:OCX589852 OMT589839:OMT589852 OWP589839:OWP589852 PGL589839:PGL589852 PQH589839:PQH589852 QAD589839:QAD589852 QJZ589839:QJZ589852 QTV589839:QTV589852 RDR589839:RDR589852 RNN589839:RNN589852 RXJ589839:RXJ589852 SHF589839:SHF589852 SRB589839:SRB589852 TAX589839:TAX589852 TKT589839:TKT589852 TUP589839:TUP589852 UEL589839:UEL589852 UOH589839:UOH589852 UYD589839:UYD589852 VHZ589839:VHZ589852 VRV589839:VRV589852 WBR589839:WBR589852 WLN589839:WLN589852 WVJ589839:WVJ589852 E655375:E655388 IX655375:IX655388 ST655375:ST655388 ACP655375:ACP655388 AML655375:AML655388 AWH655375:AWH655388 BGD655375:BGD655388 BPZ655375:BPZ655388 BZV655375:BZV655388 CJR655375:CJR655388 CTN655375:CTN655388 DDJ655375:DDJ655388 DNF655375:DNF655388 DXB655375:DXB655388 EGX655375:EGX655388 EQT655375:EQT655388 FAP655375:FAP655388 FKL655375:FKL655388 FUH655375:FUH655388 GED655375:GED655388 GNZ655375:GNZ655388 GXV655375:GXV655388 HHR655375:HHR655388 HRN655375:HRN655388 IBJ655375:IBJ655388 ILF655375:ILF655388 IVB655375:IVB655388 JEX655375:JEX655388 JOT655375:JOT655388 JYP655375:JYP655388 KIL655375:KIL655388 KSH655375:KSH655388 LCD655375:LCD655388 LLZ655375:LLZ655388 LVV655375:LVV655388 MFR655375:MFR655388 MPN655375:MPN655388 MZJ655375:MZJ655388 NJF655375:NJF655388 NTB655375:NTB655388 OCX655375:OCX655388 OMT655375:OMT655388 OWP655375:OWP655388 PGL655375:PGL655388 PQH655375:PQH655388 QAD655375:QAD655388 QJZ655375:QJZ655388 QTV655375:QTV655388 RDR655375:RDR655388 RNN655375:RNN655388 RXJ655375:RXJ655388 SHF655375:SHF655388 SRB655375:SRB655388 TAX655375:TAX655388 TKT655375:TKT655388 TUP655375:TUP655388 UEL655375:UEL655388 UOH655375:UOH655388 UYD655375:UYD655388 VHZ655375:VHZ655388 VRV655375:VRV655388 WBR655375:WBR655388 WLN655375:WLN655388 WVJ655375:WVJ655388 E720911:E720924 IX720911:IX720924 ST720911:ST720924 ACP720911:ACP720924 AML720911:AML720924 AWH720911:AWH720924 BGD720911:BGD720924 BPZ720911:BPZ720924 BZV720911:BZV720924 CJR720911:CJR720924 CTN720911:CTN720924 DDJ720911:DDJ720924 DNF720911:DNF720924 DXB720911:DXB720924 EGX720911:EGX720924 EQT720911:EQT720924 FAP720911:FAP720924 FKL720911:FKL720924 FUH720911:FUH720924 GED720911:GED720924 GNZ720911:GNZ720924 GXV720911:GXV720924 HHR720911:HHR720924 HRN720911:HRN720924 IBJ720911:IBJ720924 ILF720911:ILF720924 IVB720911:IVB720924 JEX720911:JEX720924 JOT720911:JOT720924 JYP720911:JYP720924 KIL720911:KIL720924 KSH720911:KSH720924 LCD720911:LCD720924 LLZ720911:LLZ720924 LVV720911:LVV720924 MFR720911:MFR720924 MPN720911:MPN720924 MZJ720911:MZJ720924 NJF720911:NJF720924 NTB720911:NTB720924 OCX720911:OCX720924 OMT720911:OMT720924 OWP720911:OWP720924 PGL720911:PGL720924 PQH720911:PQH720924 QAD720911:QAD720924 QJZ720911:QJZ720924 QTV720911:QTV720924 RDR720911:RDR720924 RNN720911:RNN720924 RXJ720911:RXJ720924 SHF720911:SHF720924 SRB720911:SRB720924 TAX720911:TAX720924 TKT720911:TKT720924 TUP720911:TUP720924 UEL720911:UEL720924 UOH720911:UOH720924 UYD720911:UYD720924 VHZ720911:VHZ720924 VRV720911:VRV720924 WBR720911:WBR720924 WLN720911:WLN720924 WVJ720911:WVJ720924 E786447:E786460 IX786447:IX786460 ST786447:ST786460 ACP786447:ACP786460 AML786447:AML786460 AWH786447:AWH786460 BGD786447:BGD786460 BPZ786447:BPZ786460 BZV786447:BZV786460 CJR786447:CJR786460 CTN786447:CTN786460 DDJ786447:DDJ786460 DNF786447:DNF786460 DXB786447:DXB786460 EGX786447:EGX786460 EQT786447:EQT786460 FAP786447:FAP786460 FKL786447:FKL786460 FUH786447:FUH786460 GED786447:GED786460 GNZ786447:GNZ786460 GXV786447:GXV786460 HHR786447:HHR786460 HRN786447:HRN786460 IBJ786447:IBJ786460 ILF786447:ILF786460 IVB786447:IVB786460 JEX786447:JEX786460 JOT786447:JOT786460 JYP786447:JYP786460 KIL786447:KIL786460 KSH786447:KSH786460 LCD786447:LCD786460 LLZ786447:LLZ786460 LVV786447:LVV786460 MFR786447:MFR786460 MPN786447:MPN786460 MZJ786447:MZJ786460 NJF786447:NJF786460 NTB786447:NTB786460 OCX786447:OCX786460 OMT786447:OMT786460 OWP786447:OWP786460 PGL786447:PGL786460 PQH786447:PQH786460 QAD786447:QAD786460 QJZ786447:QJZ786460 QTV786447:QTV786460 RDR786447:RDR786460 RNN786447:RNN786460 RXJ786447:RXJ786460 SHF786447:SHF786460 SRB786447:SRB786460 TAX786447:TAX786460 TKT786447:TKT786460 TUP786447:TUP786460 UEL786447:UEL786460 UOH786447:UOH786460 UYD786447:UYD786460 VHZ786447:VHZ786460 VRV786447:VRV786460 WBR786447:WBR786460 WLN786447:WLN786460 WVJ786447:WVJ786460 E851983:E851996 IX851983:IX851996 ST851983:ST851996 ACP851983:ACP851996 AML851983:AML851996 AWH851983:AWH851996 BGD851983:BGD851996 BPZ851983:BPZ851996 BZV851983:BZV851996 CJR851983:CJR851996 CTN851983:CTN851996 DDJ851983:DDJ851996 DNF851983:DNF851996 DXB851983:DXB851996 EGX851983:EGX851996 EQT851983:EQT851996 FAP851983:FAP851996 FKL851983:FKL851996 FUH851983:FUH851996 GED851983:GED851996 GNZ851983:GNZ851996 GXV851983:GXV851996 HHR851983:HHR851996 HRN851983:HRN851996 IBJ851983:IBJ851996 ILF851983:ILF851996 IVB851983:IVB851996 JEX851983:JEX851996 JOT851983:JOT851996 JYP851983:JYP851996 KIL851983:KIL851996 KSH851983:KSH851996 LCD851983:LCD851996 LLZ851983:LLZ851996 LVV851983:LVV851996 MFR851983:MFR851996 MPN851983:MPN851996 MZJ851983:MZJ851996 NJF851983:NJF851996 NTB851983:NTB851996 OCX851983:OCX851996 OMT851983:OMT851996 OWP851983:OWP851996 PGL851983:PGL851996 PQH851983:PQH851996 QAD851983:QAD851996 QJZ851983:QJZ851996 QTV851983:QTV851996 RDR851983:RDR851996 RNN851983:RNN851996 RXJ851983:RXJ851996 SHF851983:SHF851996 SRB851983:SRB851996 TAX851983:TAX851996 TKT851983:TKT851996 TUP851983:TUP851996 UEL851983:UEL851996 UOH851983:UOH851996 UYD851983:UYD851996 VHZ851983:VHZ851996 VRV851983:VRV851996 WBR851983:WBR851996 WLN851983:WLN851996 WVJ851983:WVJ851996 E917519:E917532 IX917519:IX917532 ST917519:ST917532 ACP917519:ACP917532 AML917519:AML917532 AWH917519:AWH917532 BGD917519:BGD917532 BPZ917519:BPZ917532 BZV917519:BZV917532 CJR917519:CJR917532 CTN917519:CTN917532 DDJ917519:DDJ917532 DNF917519:DNF917532 DXB917519:DXB917532 EGX917519:EGX917532 EQT917519:EQT917532 FAP917519:FAP917532 FKL917519:FKL917532 FUH917519:FUH917532 GED917519:GED917532 GNZ917519:GNZ917532 GXV917519:GXV917532 HHR917519:HHR917532 HRN917519:HRN917532 IBJ917519:IBJ917532 ILF917519:ILF917532 IVB917519:IVB917532 JEX917519:JEX917532 JOT917519:JOT917532 JYP917519:JYP917532 KIL917519:KIL917532 KSH917519:KSH917532 LCD917519:LCD917532 LLZ917519:LLZ917532 LVV917519:LVV917532 MFR917519:MFR917532 MPN917519:MPN917532 MZJ917519:MZJ917532 NJF917519:NJF917532 NTB917519:NTB917532 OCX917519:OCX917532 OMT917519:OMT917532 OWP917519:OWP917532 PGL917519:PGL917532 PQH917519:PQH917532 QAD917519:QAD917532 QJZ917519:QJZ917532 QTV917519:QTV917532 RDR917519:RDR917532 RNN917519:RNN917532 RXJ917519:RXJ917532 SHF917519:SHF917532 SRB917519:SRB917532 TAX917519:TAX917532 TKT917519:TKT917532 TUP917519:TUP917532 UEL917519:UEL917532 UOH917519:UOH917532 UYD917519:UYD917532 VHZ917519:VHZ917532 VRV917519:VRV917532 WBR917519:WBR917532 WLN917519:WLN917532 WVJ917519:WVJ917532 E983055:E983068 IX983055:IX983068 ST983055:ST983068 ACP983055:ACP983068 AML983055:AML983068 AWH983055:AWH983068 BGD983055:BGD983068 BPZ983055:BPZ983068 BZV983055:BZV983068 CJR983055:CJR983068 CTN983055:CTN983068 DDJ983055:DDJ983068 DNF983055:DNF983068 DXB983055:DXB983068 EGX983055:EGX983068 EQT983055:EQT983068 FAP983055:FAP983068 FKL983055:FKL983068 FUH983055:FUH983068 GED983055:GED983068 GNZ983055:GNZ983068 GXV983055:GXV983068 HHR983055:HHR983068 HRN983055:HRN983068 IBJ983055:IBJ983068 ILF983055:ILF983068 IVB983055:IVB983068 JEX983055:JEX983068 JOT983055:JOT983068 JYP983055:JYP983068 KIL983055:KIL983068 KSH983055:KSH983068 LCD983055:LCD983068 LLZ983055:LLZ983068 LVV983055:LVV983068 MFR983055:MFR983068 MPN983055:MPN983068 MZJ983055:MZJ983068 NJF983055:NJF983068 NTB983055:NTB983068 OCX983055:OCX983068 OMT983055:OMT983068 OWP983055:OWP983068 PGL983055:PGL983068 PQH983055:PQH983068 QAD983055:QAD983068 QJZ983055:QJZ983068 QTV983055:QTV983068 RDR983055:RDR983068 RNN983055:RNN983068 RXJ983055:RXJ983068 SHF983055:SHF983068 SRB983055:SRB983068 TAX983055:TAX983068 TKT983055:TKT983068 TUP983055:TUP983068 UEL983055:UEL983068 UOH983055:UOH983068 UYD983055:UYD983068 VHZ983055:VHZ983068 VRV983055:VRV983068 WBR983055:WBR983068 WLN983055:WLN983068 WVJ983055:WVJ983068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41" fitToHeight="2" orientation="portrait" r:id="rId2"/>
  <headerFooter alignWithMargins="0"/>
  <rowBreaks count="1" manualBreakCount="1">
    <brk id="39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73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0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608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608"/>
      <c r="B4" s="417"/>
      <c r="C4" s="417"/>
      <c r="D4" s="417"/>
      <c r="E4" s="417"/>
      <c r="F4" s="331"/>
      <c r="H4" s="499"/>
    </row>
    <row r="5" spans="1:8" ht="72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447" t="s">
        <v>22</v>
      </c>
      <c r="B6" s="448"/>
      <c r="C6" s="332" t="s">
        <v>29</v>
      </c>
      <c r="D6" s="332"/>
      <c r="E6" s="332"/>
      <c r="F6" s="295"/>
      <c r="H6" s="446"/>
    </row>
    <row r="7" spans="1:8" s="277" customFormat="1" ht="19.899999999999999" customHeight="1" x14ac:dyDescent="0.25">
      <c r="A7" s="377"/>
      <c r="B7" s="370" t="s">
        <v>27</v>
      </c>
      <c r="C7" s="370" t="s">
        <v>473</v>
      </c>
      <c r="D7" s="611">
        <v>4</v>
      </c>
      <c r="E7" s="612">
        <v>3000</v>
      </c>
      <c r="F7" s="160">
        <f>D7*E7</f>
        <v>12000</v>
      </c>
      <c r="H7" s="278"/>
    </row>
    <row r="8" spans="1:8" ht="36.75" customHeight="1" x14ac:dyDescent="0.25">
      <c r="A8" s="333"/>
      <c r="B8" s="334"/>
      <c r="C8" s="335" t="s">
        <v>31</v>
      </c>
      <c r="D8" s="336"/>
      <c r="E8" s="336"/>
      <c r="F8" s="445"/>
      <c r="H8" s="278"/>
    </row>
    <row r="9" spans="1:8" s="277" customFormat="1" ht="19.149999999999999" customHeight="1" x14ac:dyDescent="0.25">
      <c r="A9" s="104"/>
      <c r="B9" s="105"/>
      <c r="C9" s="411" t="s">
        <v>473</v>
      </c>
      <c r="D9" s="106">
        <v>1</v>
      </c>
      <c r="E9" s="613">
        <v>4000</v>
      </c>
      <c r="F9" s="160">
        <f>D9*E9</f>
        <v>4000</v>
      </c>
      <c r="H9" s="278"/>
    </row>
    <row r="10" spans="1:8" ht="34.5" customHeight="1" x14ac:dyDescent="0.25">
      <c r="A10" s="333"/>
      <c r="B10" s="334"/>
      <c r="C10" s="335" t="s">
        <v>32</v>
      </c>
      <c r="D10" s="336"/>
      <c r="E10" s="336"/>
      <c r="F10" s="289"/>
      <c r="H10" s="278"/>
    </row>
    <row r="11" spans="1:8" x14ac:dyDescent="0.25">
      <c r="H11" s="278"/>
    </row>
    <row r="12" spans="1:8" ht="36" x14ac:dyDescent="0.25">
      <c r="A12" s="333"/>
      <c r="B12" s="341"/>
      <c r="C12" s="342" t="s">
        <v>188</v>
      </c>
      <c r="D12" s="343"/>
      <c r="E12" s="343"/>
      <c r="F12" s="236"/>
      <c r="H12" s="278"/>
    </row>
    <row r="13" spans="1:8" x14ac:dyDescent="0.25">
      <c r="A13" s="423"/>
      <c r="B13" s="423"/>
      <c r="C13" s="526" t="s">
        <v>134</v>
      </c>
      <c r="D13" s="515"/>
      <c r="E13" s="515"/>
      <c r="F13" s="158">
        <v>55</v>
      </c>
      <c r="H13" s="278"/>
    </row>
    <row r="14" spans="1:8" x14ac:dyDescent="0.25">
      <c r="C14" s="526" t="s">
        <v>575</v>
      </c>
      <c r="D14" s="526"/>
      <c r="E14" s="526"/>
      <c r="F14" s="304">
        <v>6</v>
      </c>
      <c r="H14" s="278"/>
    </row>
    <row r="15" spans="1:8" x14ac:dyDescent="0.25">
      <c r="D15" s="517" t="s">
        <v>284</v>
      </c>
      <c r="H15" s="278"/>
    </row>
    <row r="16" spans="1:8" x14ac:dyDescent="0.25">
      <c r="D16" s="517" t="s">
        <v>285</v>
      </c>
      <c r="H16" s="278"/>
    </row>
    <row r="17" spans="1:8" s="322" customFormat="1" ht="54" customHeight="1" x14ac:dyDescent="0.25">
      <c r="A17" s="373"/>
      <c r="B17" s="374"/>
      <c r="C17" s="374"/>
      <c r="D17" s="374"/>
      <c r="E17" s="374"/>
      <c r="F17" s="374"/>
      <c r="H17" s="278"/>
    </row>
    <row r="18" spans="1:8" x14ac:dyDescent="0.25">
      <c r="H18" s="278"/>
    </row>
    <row r="19" spans="1:8" x14ac:dyDescent="0.25">
      <c r="H19" s="278"/>
    </row>
    <row r="20" spans="1:8" x14ac:dyDescent="0.25">
      <c r="H20" s="278"/>
    </row>
    <row r="21" spans="1:8" x14ac:dyDescent="0.25">
      <c r="H21" s="278"/>
    </row>
    <row r="22" spans="1:8" x14ac:dyDescent="0.25">
      <c r="H22" s="278"/>
    </row>
    <row r="23" spans="1:8" x14ac:dyDescent="0.25">
      <c r="H23" s="278"/>
    </row>
    <row r="24" spans="1:8" x14ac:dyDescent="0.25">
      <c r="H24" s="278"/>
    </row>
    <row r="25" spans="1:8" x14ac:dyDescent="0.25">
      <c r="H25" s="278"/>
    </row>
    <row r="26" spans="1:8" x14ac:dyDescent="0.25">
      <c r="H26" s="278"/>
    </row>
    <row r="27" spans="1:8" x14ac:dyDescent="0.25">
      <c r="H27" s="278"/>
    </row>
    <row r="28" spans="1:8" x14ac:dyDescent="0.25">
      <c r="H28" s="278"/>
    </row>
    <row r="29" spans="1:8" x14ac:dyDescent="0.25">
      <c r="H29" s="278"/>
    </row>
    <row r="30" spans="1:8" x14ac:dyDescent="0.25">
      <c r="H30" s="278"/>
    </row>
    <row r="31" spans="1:8" x14ac:dyDescent="0.25">
      <c r="H31" s="278"/>
    </row>
    <row r="32" spans="1:8" x14ac:dyDescent="0.25">
      <c r="H32" s="278"/>
    </row>
    <row r="33" spans="8:8" x14ac:dyDescent="0.25">
      <c r="H33" s="278"/>
    </row>
    <row r="34" spans="8:8" x14ac:dyDescent="0.25">
      <c r="H34" s="278"/>
    </row>
    <row r="35" spans="8:8" x14ac:dyDescent="0.25">
      <c r="H35" s="278"/>
    </row>
    <row r="36" spans="8:8" x14ac:dyDescent="0.25">
      <c r="H36" s="278"/>
    </row>
    <row r="37" spans="8:8" x14ac:dyDescent="0.25">
      <c r="H37" s="278"/>
    </row>
    <row r="38" spans="8:8" x14ac:dyDescent="0.25">
      <c r="H38" s="278"/>
    </row>
    <row r="39" spans="8:8" x14ac:dyDescent="0.25">
      <c r="H39" s="278"/>
    </row>
    <row r="40" spans="8:8" x14ac:dyDescent="0.25">
      <c r="H40" s="278"/>
    </row>
    <row r="41" spans="8:8" x14ac:dyDescent="0.25">
      <c r="H41" s="278"/>
    </row>
    <row r="42" spans="8:8" x14ac:dyDescent="0.25">
      <c r="H42" s="278"/>
    </row>
    <row r="43" spans="8:8" x14ac:dyDescent="0.25">
      <c r="H43" s="278"/>
    </row>
    <row r="44" spans="8:8" x14ac:dyDescent="0.25">
      <c r="H44" s="278"/>
    </row>
    <row r="45" spans="8:8" x14ac:dyDescent="0.25">
      <c r="H45" s="278"/>
    </row>
    <row r="46" spans="8:8" x14ac:dyDescent="0.25">
      <c r="H46" s="278"/>
    </row>
    <row r="47" spans="8:8" x14ac:dyDescent="0.25">
      <c r="H47" s="278"/>
    </row>
    <row r="48" spans="8:8" x14ac:dyDescent="0.25">
      <c r="H48" s="278"/>
    </row>
    <row r="49" spans="8:8" x14ac:dyDescent="0.25">
      <c r="H49" s="278"/>
    </row>
    <row r="50" spans="8:8" x14ac:dyDescent="0.25">
      <c r="H50" s="278"/>
    </row>
    <row r="51" spans="8:8" x14ac:dyDescent="0.25">
      <c r="H51" s="278"/>
    </row>
    <row r="52" spans="8:8" x14ac:dyDescent="0.25">
      <c r="H52" s="278"/>
    </row>
    <row r="53" spans="8:8" x14ac:dyDescent="0.25">
      <c r="H53" s="278"/>
    </row>
    <row r="54" spans="8:8" x14ac:dyDescent="0.25">
      <c r="H54" s="278"/>
    </row>
    <row r="55" spans="8:8" x14ac:dyDescent="0.25">
      <c r="H55" s="278"/>
    </row>
    <row r="56" spans="8:8" x14ac:dyDescent="0.25">
      <c r="H56" s="278"/>
    </row>
    <row r="57" spans="8:8" x14ac:dyDescent="0.25">
      <c r="H57" s="278"/>
    </row>
    <row r="58" spans="8:8" x14ac:dyDescent="0.25">
      <c r="H58" s="278"/>
    </row>
    <row r="59" spans="8:8" x14ac:dyDescent="0.25">
      <c r="H59" s="278"/>
    </row>
    <row r="60" spans="8:8" x14ac:dyDescent="0.25">
      <c r="H60" s="278"/>
    </row>
    <row r="61" spans="8:8" x14ac:dyDescent="0.25">
      <c r="H61" s="278"/>
    </row>
    <row r="62" spans="8:8" x14ac:dyDescent="0.25">
      <c r="H62" s="278"/>
    </row>
    <row r="63" spans="8:8" x14ac:dyDescent="0.25">
      <c r="H63" s="278"/>
    </row>
    <row r="64" spans="8:8" x14ac:dyDescent="0.25">
      <c r="H64" s="278"/>
    </row>
    <row r="65" spans="8:8" x14ac:dyDescent="0.25">
      <c r="H65" s="278"/>
    </row>
    <row r="66" spans="8:8" x14ac:dyDescent="0.25">
      <c r="H66" s="278"/>
    </row>
    <row r="67" spans="8:8" x14ac:dyDescent="0.25">
      <c r="H67" s="278"/>
    </row>
    <row r="68" spans="8:8" x14ac:dyDescent="0.25">
      <c r="H68" s="278"/>
    </row>
    <row r="69" spans="8:8" x14ac:dyDescent="0.25">
      <c r="H69" s="278"/>
    </row>
    <row r="70" spans="8:8" x14ac:dyDescent="0.25">
      <c r="H70" s="278"/>
    </row>
    <row r="71" spans="8:8" x14ac:dyDescent="0.25">
      <c r="H71" s="278"/>
    </row>
    <row r="72" spans="8:8" x14ac:dyDescent="0.25">
      <c r="H72" s="278"/>
    </row>
    <row r="73" spans="8:8" x14ac:dyDescent="0.25">
      <c r="H73" s="27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5" sqref="C15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 E9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8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81.28515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0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602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602"/>
      <c r="B4" s="417"/>
      <c r="C4" s="417"/>
      <c r="D4" s="417"/>
      <c r="E4" s="417"/>
      <c r="F4" s="331"/>
      <c r="H4" s="499"/>
    </row>
    <row r="5" spans="1:8" ht="74.45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635" t="s">
        <v>23</v>
      </c>
      <c r="B6" s="636"/>
      <c r="C6" s="332" t="s">
        <v>29</v>
      </c>
      <c r="D6" s="449"/>
      <c r="E6" s="449"/>
      <c r="F6" s="280"/>
      <c r="H6" s="446"/>
    </row>
    <row r="7" spans="1:8" ht="20.25" customHeight="1" x14ac:dyDescent="0.25">
      <c r="A7" s="471"/>
      <c r="B7" s="370" t="s">
        <v>27</v>
      </c>
      <c r="C7" s="450" t="s">
        <v>569</v>
      </c>
      <c r="D7" s="425">
        <v>3</v>
      </c>
      <c r="E7" s="149">
        <v>4000</v>
      </c>
      <c r="F7" s="149">
        <f>SUM(E7*D7)</f>
        <v>12000</v>
      </c>
    </row>
    <row r="8" spans="1:8" ht="39.75" customHeight="1" x14ac:dyDescent="0.25">
      <c r="A8" s="471"/>
      <c r="B8" s="377"/>
      <c r="C8" s="628" t="s">
        <v>659</v>
      </c>
      <c r="D8" s="425">
        <v>3</v>
      </c>
      <c r="E8" s="149">
        <v>4000</v>
      </c>
      <c r="F8" s="149">
        <f t="shared" ref="F8:F13" si="0">SUM(E8*D8)</f>
        <v>12000</v>
      </c>
    </row>
    <row r="9" spans="1:8" ht="36" customHeight="1" x14ac:dyDescent="0.25">
      <c r="A9" s="333"/>
      <c r="B9" s="334"/>
      <c r="C9" s="365" t="s">
        <v>31</v>
      </c>
      <c r="D9" s="336"/>
      <c r="E9" s="445"/>
      <c r="F9" s="445"/>
    </row>
    <row r="10" spans="1:8" ht="19.5" customHeight="1" x14ac:dyDescent="0.25">
      <c r="A10" s="370"/>
      <c r="B10" s="353"/>
      <c r="C10" s="370" t="s">
        <v>474</v>
      </c>
      <c r="D10" s="355">
        <v>5</v>
      </c>
      <c r="E10" s="149">
        <v>4000</v>
      </c>
      <c r="F10" s="149">
        <f t="shared" si="0"/>
        <v>20000</v>
      </c>
    </row>
    <row r="11" spans="1:8" ht="19.5" customHeight="1" x14ac:dyDescent="0.25">
      <c r="A11" s="377"/>
      <c r="B11" s="488"/>
      <c r="C11" s="370" t="s">
        <v>476</v>
      </c>
      <c r="D11" s="425">
        <v>2</v>
      </c>
      <c r="E11" s="149">
        <v>4000</v>
      </c>
      <c r="F11" s="149">
        <f t="shared" si="0"/>
        <v>8000</v>
      </c>
    </row>
    <row r="12" spans="1:8" ht="20.25" customHeight="1" x14ac:dyDescent="0.25">
      <c r="A12" s="377"/>
      <c r="B12" s="488"/>
      <c r="C12" s="370" t="s">
        <v>475</v>
      </c>
      <c r="D12" s="425">
        <v>2</v>
      </c>
      <c r="E12" s="149">
        <v>3000</v>
      </c>
      <c r="F12" s="149">
        <f t="shared" si="0"/>
        <v>6000</v>
      </c>
    </row>
    <row r="13" spans="1:8" ht="20.25" customHeight="1" x14ac:dyDescent="0.25">
      <c r="A13" s="377"/>
      <c r="B13" s="488"/>
      <c r="C13" s="370" t="s">
        <v>574</v>
      </c>
      <c r="D13" s="425">
        <v>2</v>
      </c>
      <c r="E13" s="149">
        <v>4000</v>
      </c>
      <c r="F13" s="149">
        <f t="shared" si="0"/>
        <v>8000</v>
      </c>
    </row>
    <row r="14" spans="1:8" ht="37.5" customHeight="1" x14ac:dyDescent="0.25">
      <c r="A14" s="333"/>
      <c r="B14" s="334"/>
      <c r="C14" s="335" t="s">
        <v>32</v>
      </c>
      <c r="D14" s="336"/>
      <c r="E14" s="336"/>
      <c r="F14" s="445"/>
    </row>
    <row r="15" spans="1:8" ht="17.45" customHeight="1" x14ac:dyDescent="0.25">
      <c r="A15" s="453"/>
      <c r="B15" s="565"/>
      <c r="C15" s="526" t="s">
        <v>44</v>
      </c>
      <c r="D15" s="515"/>
      <c r="E15" s="515"/>
      <c r="F15" s="149">
        <v>1880</v>
      </c>
    </row>
    <row r="16" spans="1:8" ht="17.45" customHeight="1" x14ac:dyDescent="0.25">
      <c r="A16" s="491"/>
      <c r="B16" s="574"/>
      <c r="C16" s="527" t="s">
        <v>45</v>
      </c>
      <c r="D16" s="515"/>
      <c r="E16" s="515"/>
      <c r="F16" s="149">
        <v>1500</v>
      </c>
    </row>
    <row r="17" spans="1:8" x14ac:dyDescent="0.25">
      <c r="A17" s="491"/>
      <c r="B17" s="574"/>
      <c r="C17" s="527" t="s">
        <v>46</v>
      </c>
      <c r="D17" s="521"/>
      <c r="E17" s="521"/>
      <c r="F17" s="149">
        <v>3920</v>
      </c>
    </row>
    <row r="18" spans="1:8" x14ac:dyDescent="0.25">
      <c r="A18" s="491"/>
      <c r="B18" s="574"/>
      <c r="C18" s="527" t="s">
        <v>240</v>
      </c>
      <c r="D18" s="528"/>
      <c r="E18" s="528"/>
      <c r="F18" s="149">
        <v>1300</v>
      </c>
    </row>
    <row r="19" spans="1:8" x14ac:dyDescent="0.25">
      <c r="A19" s="455"/>
      <c r="B19" s="566"/>
      <c r="C19" s="526" t="s">
        <v>241</v>
      </c>
      <c r="D19" s="515"/>
      <c r="E19" s="515"/>
      <c r="F19" s="149">
        <v>1300</v>
      </c>
    </row>
    <row r="20" spans="1:8" ht="36" x14ac:dyDescent="0.25">
      <c r="A20" s="333"/>
      <c r="B20" s="341"/>
      <c r="C20" s="342" t="s">
        <v>188</v>
      </c>
      <c r="D20" s="343"/>
      <c r="E20" s="343"/>
      <c r="F20" s="321"/>
    </row>
    <row r="21" spans="1:8" x14ac:dyDescent="0.25">
      <c r="A21" s="368"/>
      <c r="B21" s="368"/>
      <c r="C21" s="518" t="s">
        <v>260</v>
      </c>
      <c r="D21" s="519"/>
      <c r="E21" s="519"/>
      <c r="F21" s="148">
        <v>1.5</v>
      </c>
    </row>
    <row r="23" spans="1:8" x14ac:dyDescent="0.25">
      <c r="D23" s="517" t="s">
        <v>284</v>
      </c>
    </row>
    <row r="24" spans="1:8" x14ac:dyDescent="0.25">
      <c r="D24" s="517" t="s">
        <v>285</v>
      </c>
    </row>
    <row r="25" spans="1:8" x14ac:dyDescent="0.25">
      <c r="A25" s="410"/>
      <c r="B25" s="410"/>
      <c r="C25" s="410"/>
      <c r="D25" s="410"/>
      <c r="E25" s="410"/>
      <c r="F25" s="410"/>
    </row>
    <row r="26" spans="1:8" ht="39" customHeight="1" x14ac:dyDescent="0.25">
      <c r="A26" s="373"/>
      <c r="B26" s="373"/>
      <c r="C26" s="373"/>
      <c r="D26" s="373"/>
      <c r="E26" s="373"/>
      <c r="F26" s="373"/>
    </row>
    <row r="28" spans="1:8" s="322" customFormat="1" ht="54" customHeight="1" x14ac:dyDescent="0.25">
      <c r="A28" s="373"/>
      <c r="B28" s="374"/>
      <c r="C28" s="374"/>
      <c r="D28" s="374"/>
      <c r="E28" s="374"/>
      <c r="F28" s="374"/>
      <c r="H28" s="500"/>
    </row>
  </sheetData>
  <sheetProtection sheet="1" objects="1" scenarios="1"/>
  <customSheetViews>
    <customSheetView guid="{839003FA-3055-4E28-826D-0A2EF77DACBD}" scale="70" showPageBreaks="1" fitToPage="1" printArea="1" view="pageBreakPreview" topLeftCell="A19">
      <selection activeCell="C35" sqref="C35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8 E10:E13">
      <formula1>cenik</formula1>
    </dataValidation>
  </dataValidations>
  <printOptions horizontalCentered="1"/>
  <pageMargins left="0.75" right="0.75" top="0.98425196850393704" bottom="0.98425196850393704" header="0" footer="0"/>
  <pageSetup paperSize="9" scale="4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23" customWidth="1"/>
    <col min="8" max="9" width="9.140625" style="323" customWidth="1"/>
    <col min="10" max="10" width="0" style="323" hidden="1" customWidth="1"/>
    <col min="11" max="16384" width="9.140625" style="323"/>
  </cols>
  <sheetData>
    <row r="1" spans="1:6" s="324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6" s="324" customFormat="1" ht="20.100000000000001" customHeight="1" x14ac:dyDescent="0.35">
      <c r="A2" s="416"/>
      <c r="B2" s="417"/>
      <c r="C2" s="417"/>
      <c r="D2" s="417"/>
      <c r="E2" s="417"/>
      <c r="F2" s="417"/>
    </row>
    <row r="3" spans="1:6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</row>
    <row r="4" spans="1:6" s="324" customFormat="1" ht="20.100000000000001" customHeight="1" x14ac:dyDescent="0.35">
      <c r="A4" s="416"/>
      <c r="B4" s="417"/>
      <c r="C4" s="417"/>
      <c r="D4" s="417"/>
      <c r="E4" s="417"/>
      <c r="F4" s="87"/>
    </row>
    <row r="5" spans="1:6" ht="72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287" t="s">
        <v>628</v>
      </c>
    </row>
    <row r="6" spans="1:6" ht="37.9" customHeight="1" x14ac:dyDescent="0.25">
      <c r="A6" s="447" t="s">
        <v>24</v>
      </c>
      <c r="B6" s="448"/>
      <c r="C6" s="332" t="s">
        <v>29</v>
      </c>
      <c r="D6" s="332"/>
      <c r="E6" s="419"/>
      <c r="F6" s="295"/>
    </row>
    <row r="7" spans="1:6" x14ac:dyDescent="0.25">
      <c r="A7" s="352"/>
      <c r="B7" s="425"/>
      <c r="C7" s="353"/>
      <c r="D7" s="425"/>
      <c r="E7" s="425"/>
      <c r="F7" s="74"/>
    </row>
    <row r="8" spans="1:6" ht="36.75" customHeight="1" x14ac:dyDescent="0.25">
      <c r="A8" s="333"/>
      <c r="B8" s="334"/>
      <c r="C8" s="354" t="s">
        <v>31</v>
      </c>
      <c r="D8" s="336"/>
      <c r="E8" s="336"/>
      <c r="F8" s="261"/>
    </row>
    <row r="9" spans="1:6" x14ac:dyDescent="0.25">
      <c r="A9" s="383"/>
      <c r="B9" s="383"/>
      <c r="C9" s="370" t="s">
        <v>477</v>
      </c>
      <c r="D9" s="355">
        <v>6</v>
      </c>
      <c r="E9" s="250">
        <v>15000</v>
      </c>
      <c r="F9" s="74">
        <f>D9*E9</f>
        <v>90000</v>
      </c>
    </row>
    <row r="10" spans="1:6" ht="34.5" customHeight="1" x14ac:dyDescent="0.25">
      <c r="A10" s="333"/>
      <c r="B10" s="334"/>
      <c r="C10" s="354" t="s">
        <v>32</v>
      </c>
      <c r="D10" s="336"/>
      <c r="E10" s="336"/>
      <c r="F10" s="289"/>
    </row>
    <row r="11" spans="1:6" x14ac:dyDescent="0.25">
      <c r="A11" s="472"/>
      <c r="B11" s="472"/>
      <c r="C11" s="348" t="s">
        <v>151</v>
      </c>
      <c r="D11" s="329"/>
      <c r="E11" s="349"/>
      <c r="F11" s="151">
        <v>6000</v>
      </c>
    </row>
    <row r="12" spans="1:6" x14ac:dyDescent="0.25">
      <c r="A12" s="472"/>
      <c r="B12" s="472"/>
      <c r="C12" s="348" t="s">
        <v>150</v>
      </c>
      <c r="D12" s="329"/>
      <c r="E12" s="349"/>
      <c r="F12" s="151">
        <v>3000</v>
      </c>
    </row>
    <row r="13" spans="1:6" x14ac:dyDescent="0.25">
      <c r="A13" s="472"/>
      <c r="B13" s="472"/>
      <c r="C13" s="348" t="s">
        <v>153</v>
      </c>
      <c r="D13" s="329"/>
      <c r="E13" s="349"/>
      <c r="F13" s="151">
        <v>6000</v>
      </c>
    </row>
    <row r="14" spans="1:6" x14ac:dyDescent="0.25">
      <c r="A14" s="472"/>
      <c r="B14" s="472"/>
      <c r="C14" s="348" t="s">
        <v>152</v>
      </c>
      <c r="D14" s="329"/>
      <c r="E14" s="349"/>
      <c r="F14" s="151">
        <v>6000</v>
      </c>
    </row>
    <row r="15" spans="1:6" x14ac:dyDescent="0.25">
      <c r="A15" s="472"/>
      <c r="B15" s="472"/>
      <c r="C15" s="348" t="s">
        <v>149</v>
      </c>
      <c r="D15" s="329"/>
      <c r="E15" s="349"/>
      <c r="F15" s="151">
        <v>3000</v>
      </c>
    </row>
    <row r="16" spans="1:6" ht="36" x14ac:dyDescent="0.25">
      <c r="A16" s="333"/>
      <c r="B16" s="341"/>
      <c r="C16" s="342" t="s">
        <v>188</v>
      </c>
      <c r="D16" s="343"/>
      <c r="E16" s="343"/>
      <c r="F16" s="203"/>
    </row>
    <row r="17" spans="1:7" x14ac:dyDescent="0.25">
      <c r="A17" s="454"/>
      <c r="B17" s="454"/>
      <c r="C17" s="358" t="s">
        <v>47</v>
      </c>
      <c r="D17" s="359"/>
      <c r="E17" s="359"/>
      <c r="F17" s="281"/>
    </row>
    <row r="18" spans="1:7" x14ac:dyDescent="0.25">
      <c r="A18" s="472"/>
      <c r="B18" s="472"/>
      <c r="C18" s="360" t="s">
        <v>242</v>
      </c>
      <c r="D18" s="349"/>
      <c r="E18" s="493"/>
      <c r="F18" s="152">
        <v>57.04</v>
      </c>
    </row>
    <row r="19" spans="1:7" x14ac:dyDescent="0.25">
      <c r="A19" s="472"/>
      <c r="B19" s="472"/>
      <c r="C19" s="360" t="s">
        <v>243</v>
      </c>
      <c r="D19" s="349"/>
      <c r="E19" s="493"/>
      <c r="F19" s="152">
        <v>51.56</v>
      </c>
    </row>
    <row r="20" spans="1:7" x14ac:dyDescent="0.25">
      <c r="A20" s="472"/>
      <c r="B20" s="472"/>
      <c r="C20" s="360" t="s">
        <v>244</v>
      </c>
      <c r="D20" s="349"/>
      <c r="E20" s="493"/>
      <c r="F20" s="152">
        <v>24.53</v>
      </c>
    </row>
    <row r="21" spans="1:7" x14ac:dyDescent="0.25">
      <c r="A21" s="494"/>
      <c r="B21" s="472"/>
      <c r="C21" s="361" t="s">
        <v>639</v>
      </c>
      <c r="D21" s="362"/>
      <c r="E21" s="362"/>
      <c r="F21" s="80">
        <v>9</v>
      </c>
    </row>
    <row r="22" spans="1:7" x14ac:dyDescent="0.25">
      <c r="A22" s="494"/>
      <c r="B22" s="472"/>
      <c r="C22" s="363" t="s">
        <v>145</v>
      </c>
      <c r="D22" s="495"/>
      <c r="E22" s="462"/>
      <c r="F22" s="80">
        <v>2.5</v>
      </c>
      <c r="G22" s="496"/>
    </row>
    <row r="23" spans="1:7" x14ac:dyDescent="0.25">
      <c r="A23" s="494"/>
      <c r="B23" s="472"/>
      <c r="C23" s="461" t="s">
        <v>640</v>
      </c>
      <c r="D23" s="462"/>
      <c r="E23" s="462"/>
      <c r="F23" s="80">
        <v>15</v>
      </c>
      <c r="G23" s="496"/>
    </row>
    <row r="24" spans="1:7" x14ac:dyDescent="0.25">
      <c r="A24" s="456"/>
      <c r="B24" s="456"/>
      <c r="C24" s="363" t="s">
        <v>170</v>
      </c>
      <c r="D24" s="364" t="s">
        <v>171</v>
      </c>
      <c r="E24" s="364"/>
      <c r="F24" s="80">
        <v>10</v>
      </c>
      <c r="G24" s="496"/>
    </row>
    <row r="26" spans="1:7" x14ac:dyDescent="0.25">
      <c r="D26" s="339" t="s">
        <v>284</v>
      </c>
    </row>
    <row r="27" spans="1:7" x14ac:dyDescent="0.25">
      <c r="D27" s="339" t="s">
        <v>285</v>
      </c>
    </row>
    <row r="29" spans="1:7" x14ac:dyDescent="0.25">
      <c r="A29" s="410"/>
      <c r="B29" s="410"/>
      <c r="C29" s="410"/>
      <c r="D29" s="410"/>
      <c r="E29" s="410"/>
      <c r="F29" s="410"/>
    </row>
    <row r="30" spans="1:7" ht="39" customHeight="1" x14ac:dyDescent="0.25">
      <c r="A30" s="373"/>
      <c r="B30" s="373"/>
      <c r="C30" s="373"/>
      <c r="D30" s="373"/>
      <c r="E30" s="373"/>
      <c r="F30" s="373"/>
    </row>
    <row r="32" spans="1:7" s="322" customFormat="1" ht="54" customHeight="1" x14ac:dyDescent="0.25">
      <c r="A32" s="373"/>
      <c r="B32" s="374"/>
      <c r="C32" s="374"/>
      <c r="D32" s="374"/>
      <c r="E32" s="374"/>
      <c r="F32" s="37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I20" sqref="I20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9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5"/>
  <sheetViews>
    <sheetView tabSelected="1" view="pageBreakPreview" zoomScale="66" zoomScaleNormal="66" zoomScaleSheetLayoutView="66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23" customWidth="1"/>
    <col min="8" max="8" width="13" style="500" customWidth="1"/>
    <col min="9" max="10" width="9.140625" style="323" customWidth="1"/>
    <col min="11" max="11" width="47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416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416"/>
      <c r="B4" s="417"/>
      <c r="C4" s="417"/>
      <c r="D4" s="417"/>
      <c r="E4" s="417"/>
      <c r="F4" s="87"/>
      <c r="H4" s="499"/>
    </row>
    <row r="5" spans="1:8" ht="78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287" t="s">
        <v>628</v>
      </c>
      <c r="H5" s="206"/>
    </row>
    <row r="6" spans="1:8" ht="37.9" customHeight="1" x14ac:dyDescent="0.25">
      <c r="A6" s="447" t="s">
        <v>25</v>
      </c>
      <c r="B6" s="448"/>
      <c r="C6" s="332" t="s">
        <v>29</v>
      </c>
      <c r="D6" s="332"/>
      <c r="E6" s="332"/>
      <c r="F6" s="295"/>
      <c r="H6" s="206"/>
    </row>
    <row r="7" spans="1:8" x14ac:dyDescent="0.25">
      <c r="A7" s="492"/>
      <c r="B7" s="370" t="s">
        <v>26</v>
      </c>
      <c r="C7" s="450" t="s">
        <v>479</v>
      </c>
      <c r="D7" s="345">
        <v>3</v>
      </c>
      <c r="E7" s="283">
        <v>4000</v>
      </c>
      <c r="F7" s="282">
        <f>D7*E7</f>
        <v>12000</v>
      </c>
    </row>
    <row r="8" spans="1:8" x14ac:dyDescent="0.25">
      <c r="A8" s="388"/>
      <c r="B8" s="377"/>
      <c r="C8" s="450" t="s">
        <v>570</v>
      </c>
      <c r="D8" s="346">
        <v>3</v>
      </c>
      <c r="E8" s="284">
        <v>5500</v>
      </c>
      <c r="F8" s="282">
        <f t="shared" ref="F8:F19" si="0">D8*E8</f>
        <v>16500</v>
      </c>
    </row>
    <row r="9" spans="1:8" x14ac:dyDescent="0.25">
      <c r="A9" s="388"/>
      <c r="B9" s="377"/>
      <c r="C9" s="372" t="s">
        <v>571</v>
      </c>
      <c r="D9" s="346">
        <v>3</v>
      </c>
      <c r="E9" s="284">
        <v>4000</v>
      </c>
      <c r="F9" s="282">
        <f t="shared" si="0"/>
        <v>12000</v>
      </c>
    </row>
    <row r="10" spans="1:8" x14ac:dyDescent="0.25">
      <c r="A10" s="388"/>
      <c r="B10" s="377"/>
      <c r="C10" s="452" t="s">
        <v>478</v>
      </c>
      <c r="D10" s="346">
        <v>3</v>
      </c>
      <c r="E10" s="284">
        <v>4000</v>
      </c>
      <c r="F10" s="282">
        <f t="shared" si="0"/>
        <v>12000</v>
      </c>
    </row>
    <row r="11" spans="1:8" x14ac:dyDescent="0.25">
      <c r="A11" s="388"/>
      <c r="B11" s="377"/>
      <c r="C11" s="450" t="s">
        <v>572</v>
      </c>
      <c r="D11" s="346">
        <v>3</v>
      </c>
      <c r="E11" s="284">
        <v>4000</v>
      </c>
      <c r="F11" s="282">
        <f t="shared" si="0"/>
        <v>12000</v>
      </c>
    </row>
    <row r="12" spans="1:8" x14ac:dyDescent="0.25">
      <c r="A12" s="388"/>
      <c r="B12" s="377"/>
      <c r="C12" s="450" t="s">
        <v>480</v>
      </c>
      <c r="D12" s="346">
        <v>3</v>
      </c>
      <c r="E12" s="284">
        <v>4000</v>
      </c>
      <c r="F12" s="282">
        <f t="shared" si="0"/>
        <v>12000</v>
      </c>
    </row>
    <row r="13" spans="1:8" x14ac:dyDescent="0.25">
      <c r="A13" s="388"/>
      <c r="B13" s="377"/>
      <c r="C13" s="450" t="s">
        <v>573</v>
      </c>
      <c r="D13" s="346">
        <v>3</v>
      </c>
      <c r="E13" s="284">
        <v>5500</v>
      </c>
      <c r="F13" s="282">
        <f t="shared" si="0"/>
        <v>16500</v>
      </c>
    </row>
    <row r="14" spans="1:8" x14ac:dyDescent="0.25">
      <c r="A14" s="388"/>
      <c r="B14" s="402" t="s">
        <v>27</v>
      </c>
      <c r="C14" s="450" t="s">
        <v>481</v>
      </c>
      <c r="D14" s="346">
        <v>4</v>
      </c>
      <c r="E14" s="284">
        <v>4000</v>
      </c>
      <c r="F14" s="282">
        <f t="shared" si="0"/>
        <v>16000</v>
      </c>
    </row>
    <row r="15" spans="1:8" ht="36.75" customHeight="1" x14ac:dyDescent="0.25">
      <c r="A15" s="333"/>
      <c r="B15" s="347"/>
      <c r="C15" s="335" t="s">
        <v>31</v>
      </c>
      <c r="D15" s="336"/>
      <c r="E15" s="336"/>
      <c r="F15" s="261"/>
    </row>
    <row r="16" spans="1:8" x14ac:dyDescent="0.25">
      <c r="A16" s="450"/>
      <c r="B16" s="450"/>
      <c r="C16" s="370" t="s">
        <v>478</v>
      </c>
      <c r="D16" s="346">
        <v>2</v>
      </c>
      <c r="E16" s="284">
        <v>4000</v>
      </c>
      <c r="F16" s="282">
        <f t="shared" si="0"/>
        <v>8000</v>
      </c>
    </row>
    <row r="17" spans="1:6" x14ac:dyDescent="0.25">
      <c r="A17" s="452"/>
      <c r="B17" s="452"/>
      <c r="C17" s="370" t="s">
        <v>479</v>
      </c>
      <c r="D17" s="346">
        <v>2</v>
      </c>
      <c r="E17" s="284">
        <v>4000</v>
      </c>
      <c r="F17" s="282">
        <f t="shared" si="0"/>
        <v>8000</v>
      </c>
    </row>
    <row r="18" spans="1:6" x14ac:dyDescent="0.25">
      <c r="A18" s="452"/>
      <c r="B18" s="452"/>
      <c r="C18" s="404" t="s">
        <v>481</v>
      </c>
      <c r="D18" s="346">
        <v>1</v>
      </c>
      <c r="E18" s="284">
        <v>5500</v>
      </c>
      <c r="F18" s="282">
        <f t="shared" si="0"/>
        <v>5500</v>
      </c>
    </row>
    <row r="19" spans="1:6" x14ac:dyDescent="0.25">
      <c r="A19" s="452"/>
      <c r="B19" s="452"/>
      <c r="C19" s="377" t="s">
        <v>480</v>
      </c>
      <c r="D19" s="346">
        <v>2</v>
      </c>
      <c r="E19" s="284">
        <v>4000</v>
      </c>
      <c r="F19" s="282">
        <f t="shared" si="0"/>
        <v>8000</v>
      </c>
    </row>
    <row r="20" spans="1:6" ht="34.5" customHeight="1" x14ac:dyDescent="0.25">
      <c r="A20" s="333"/>
      <c r="B20" s="334"/>
      <c r="C20" s="342" t="s">
        <v>32</v>
      </c>
      <c r="D20" s="335"/>
      <c r="E20" s="335"/>
      <c r="F20" s="513"/>
    </row>
    <row r="22" spans="1:6" ht="36" x14ac:dyDescent="0.25">
      <c r="A22" s="333"/>
      <c r="B22" s="341"/>
      <c r="C22" s="342" t="s">
        <v>188</v>
      </c>
      <c r="D22" s="343"/>
      <c r="E22" s="343"/>
      <c r="F22" s="236"/>
    </row>
    <row r="23" spans="1:6" x14ac:dyDescent="0.25">
      <c r="A23" s="565"/>
      <c r="B23" s="565"/>
      <c r="C23" s="520" t="s">
        <v>48</v>
      </c>
      <c r="D23" s="521"/>
      <c r="E23" s="521"/>
      <c r="F23" s="152">
        <v>70</v>
      </c>
    </row>
    <row r="24" spans="1:6" x14ac:dyDescent="0.25">
      <c r="A24" s="574"/>
      <c r="B24" s="574"/>
      <c r="C24" s="520" t="s">
        <v>49</v>
      </c>
      <c r="D24" s="521"/>
      <c r="E24" s="521"/>
      <c r="F24" s="152">
        <v>10</v>
      </c>
    </row>
    <row r="25" spans="1:6" x14ac:dyDescent="0.25">
      <c r="A25" s="574"/>
      <c r="B25" s="574"/>
      <c r="C25" s="520" t="s">
        <v>50</v>
      </c>
      <c r="D25" s="521"/>
      <c r="E25" s="521"/>
      <c r="F25" s="152">
        <v>10</v>
      </c>
    </row>
    <row r="26" spans="1:6" x14ac:dyDescent="0.25">
      <c r="A26" s="574"/>
      <c r="B26" s="574"/>
      <c r="C26" s="523" t="s">
        <v>179</v>
      </c>
      <c r="D26" s="577" t="s">
        <v>184</v>
      </c>
      <c r="E26" s="577"/>
      <c r="F26" s="225">
        <v>150</v>
      </c>
    </row>
    <row r="27" spans="1:6" x14ac:dyDescent="0.25">
      <c r="A27" s="574"/>
      <c r="B27" s="574"/>
      <c r="C27" s="524" t="s">
        <v>135</v>
      </c>
      <c r="D27" s="578"/>
      <c r="E27" s="578"/>
      <c r="F27" s="226"/>
    </row>
    <row r="28" spans="1:6" x14ac:dyDescent="0.25">
      <c r="A28" s="574"/>
      <c r="B28" s="574"/>
      <c r="C28" s="524" t="s">
        <v>136</v>
      </c>
      <c r="D28" s="578"/>
      <c r="E28" s="578"/>
      <c r="F28" s="226"/>
    </row>
    <row r="29" spans="1:6" x14ac:dyDescent="0.25">
      <c r="A29" s="574"/>
      <c r="B29" s="574"/>
      <c r="C29" s="525" t="s">
        <v>137</v>
      </c>
      <c r="D29" s="579"/>
      <c r="E29" s="579"/>
      <c r="F29" s="227"/>
    </row>
    <row r="30" spans="1:6" x14ac:dyDescent="0.25">
      <c r="A30" s="574"/>
      <c r="B30" s="574"/>
      <c r="C30" s="520" t="s">
        <v>138</v>
      </c>
      <c r="D30" s="522"/>
      <c r="E30" s="532"/>
      <c r="F30" s="56">
        <v>78</v>
      </c>
    </row>
    <row r="31" spans="1:6" x14ac:dyDescent="0.25">
      <c r="A31" s="574"/>
      <c r="B31" s="574"/>
      <c r="C31" s="520" t="s">
        <v>156</v>
      </c>
      <c r="D31" s="522"/>
      <c r="E31" s="532"/>
      <c r="F31" s="56">
        <v>3</v>
      </c>
    </row>
    <row r="32" spans="1:6" x14ac:dyDescent="0.25">
      <c r="A32" s="574"/>
      <c r="B32" s="574"/>
      <c r="C32" s="563" t="s">
        <v>174</v>
      </c>
      <c r="D32" s="564"/>
      <c r="E32" s="564"/>
      <c r="F32" s="509">
        <v>35</v>
      </c>
    </row>
    <row r="33" spans="1:8" x14ac:dyDescent="0.25">
      <c r="A33" s="574"/>
      <c r="B33" s="574"/>
      <c r="C33" s="563" t="s">
        <v>175</v>
      </c>
      <c r="D33" s="564"/>
      <c r="E33" s="564"/>
      <c r="F33" s="509">
        <v>5</v>
      </c>
    </row>
    <row r="34" spans="1:8" ht="35.25" customHeight="1" x14ac:dyDescent="0.25">
      <c r="A34" s="574"/>
      <c r="B34" s="574"/>
      <c r="C34" s="560" t="s">
        <v>176</v>
      </c>
      <c r="D34" s="529"/>
      <c r="E34" s="529"/>
      <c r="F34" s="509">
        <v>2</v>
      </c>
    </row>
    <row r="35" spans="1:8" x14ac:dyDescent="0.25">
      <c r="A35" s="574"/>
      <c r="B35" s="574"/>
      <c r="C35" s="573" t="s">
        <v>178</v>
      </c>
      <c r="D35" s="463"/>
      <c r="E35" s="463"/>
      <c r="F35" s="304">
        <v>20</v>
      </c>
    </row>
    <row r="36" spans="1:8" ht="17.45" customHeight="1" x14ac:dyDescent="0.25">
      <c r="A36" s="566"/>
      <c r="B36" s="566"/>
      <c r="C36" s="573" t="s">
        <v>177</v>
      </c>
      <c r="D36" s="463"/>
      <c r="E36" s="463"/>
      <c r="F36" s="509">
        <v>15</v>
      </c>
    </row>
    <row r="38" spans="1:8" x14ac:dyDescent="0.25">
      <c r="D38" s="517" t="s">
        <v>284</v>
      </c>
    </row>
    <row r="39" spans="1:8" x14ac:dyDescent="0.25">
      <c r="D39" s="517" t="s">
        <v>285</v>
      </c>
    </row>
    <row r="41" spans="1:8" x14ac:dyDescent="0.25">
      <c r="A41" s="374"/>
      <c r="B41" s="374"/>
      <c r="C41" s="374"/>
      <c r="D41" s="374"/>
      <c r="E41" s="374"/>
      <c r="F41" s="374"/>
    </row>
    <row r="42" spans="1:8" x14ac:dyDescent="0.25">
      <c r="A42" s="410"/>
      <c r="B42" s="410"/>
      <c r="C42" s="410"/>
      <c r="D42" s="410"/>
      <c r="E42" s="410"/>
      <c r="F42" s="410"/>
    </row>
    <row r="43" spans="1:8" ht="39" customHeight="1" x14ac:dyDescent="0.25">
      <c r="A43" s="373"/>
      <c r="B43" s="373"/>
      <c r="C43" s="373"/>
      <c r="D43" s="373"/>
      <c r="E43" s="373"/>
      <c r="F43" s="373"/>
    </row>
    <row r="45" spans="1:8" s="322" customFormat="1" ht="54" customHeight="1" x14ac:dyDescent="0.25">
      <c r="A45" s="373"/>
      <c r="B45" s="374"/>
      <c r="C45" s="374"/>
      <c r="D45" s="374"/>
      <c r="E45" s="374"/>
      <c r="F45" s="374"/>
      <c r="H45" s="500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40" sqref="C40"/>
      <pageMargins left="0.75" right="0.75" top="0.98425196850393704" bottom="0.98425196850393704" header="0" footer="0"/>
      <printOptions horizontalCentered="1"/>
      <pageSetup paperSize="9" scale="4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16:E19 E7:E14">
      <formula1>cenik</formula1>
    </dataValidation>
  </dataValidations>
  <printOptions horizontalCentered="1"/>
  <pageMargins left="0.75" right="0.75" top="0.98425196850393704" bottom="0.98425196850393704" header="0" footer="0"/>
  <pageSetup paperSize="9" scale="46" orientation="landscape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zoomScale="80" zoomScaleNormal="80" workbookViewId="0">
      <selection activeCell="B29" sqref="B29"/>
    </sheetView>
  </sheetViews>
  <sheetFormatPr defaultRowHeight="12.75" x14ac:dyDescent="0.2"/>
  <cols>
    <col min="1" max="1" width="10.85546875" bestFit="1" customWidth="1"/>
    <col min="2" max="2" width="121.7109375" bestFit="1" customWidth="1"/>
  </cols>
  <sheetData>
    <row r="1" spans="1:14" ht="27.6" customHeight="1" x14ac:dyDescent="0.2">
      <c r="A1" s="1" t="s">
        <v>146</v>
      </c>
      <c r="B1" s="2" t="s">
        <v>189</v>
      </c>
    </row>
    <row r="2" spans="1:14" ht="25.15" customHeight="1" x14ac:dyDescent="0.25">
      <c r="A2" s="3" t="s">
        <v>0</v>
      </c>
      <c r="B2" s="4"/>
    </row>
    <row r="3" spans="1:14" ht="25.15" customHeight="1" x14ac:dyDescent="0.25">
      <c r="A3" s="3" t="s">
        <v>1</v>
      </c>
      <c r="B3" s="4"/>
      <c r="E3" s="75"/>
      <c r="F3" s="71"/>
      <c r="G3" s="71"/>
      <c r="H3" s="71"/>
      <c r="I3" s="71"/>
      <c r="J3" s="71"/>
      <c r="K3" s="71"/>
      <c r="L3" s="71"/>
      <c r="M3" s="71"/>
      <c r="N3" s="71"/>
    </row>
    <row r="4" spans="1:14" ht="25.15" customHeight="1" x14ac:dyDescent="0.25">
      <c r="A4" s="3" t="s">
        <v>2</v>
      </c>
      <c r="B4" s="4"/>
      <c r="E4" s="71"/>
      <c r="F4" s="71"/>
      <c r="G4" s="71"/>
      <c r="H4" s="71"/>
      <c r="I4" s="71"/>
      <c r="J4" s="71"/>
      <c r="K4" s="71"/>
      <c r="L4" s="71"/>
    </row>
    <row r="5" spans="1:14" ht="21.75" customHeight="1" x14ac:dyDescent="0.25">
      <c r="A5" s="3" t="s">
        <v>3</v>
      </c>
      <c r="B5" s="78"/>
      <c r="G5" s="73"/>
    </row>
    <row r="6" spans="1:14" ht="22.5" customHeight="1" x14ac:dyDescent="0.25">
      <c r="A6" s="3" t="s">
        <v>4</v>
      </c>
      <c r="B6" s="79"/>
      <c r="G6" s="73"/>
    </row>
    <row r="7" spans="1:14" ht="25.15" customHeight="1" x14ac:dyDescent="0.25">
      <c r="A7" s="3" t="s">
        <v>5</v>
      </c>
      <c r="B7" s="4"/>
    </row>
    <row r="8" spans="1:14" ht="25.15" customHeight="1" x14ac:dyDescent="0.25">
      <c r="A8" s="3" t="s">
        <v>6</v>
      </c>
      <c r="B8" s="4"/>
    </row>
    <row r="9" spans="1:14" ht="25.15" customHeight="1" x14ac:dyDescent="0.25">
      <c r="A9" s="3" t="s">
        <v>7</v>
      </c>
      <c r="B9" s="4"/>
    </row>
    <row r="10" spans="1:14" ht="25.15" customHeight="1" x14ac:dyDescent="0.25">
      <c r="A10" s="3" t="s">
        <v>8</v>
      </c>
      <c r="B10" s="4"/>
    </row>
    <row r="11" spans="1:14" ht="25.15" customHeight="1" x14ac:dyDescent="0.25">
      <c r="A11" s="3" t="s">
        <v>9</v>
      </c>
      <c r="B11" s="4"/>
    </row>
    <row r="12" spans="1:14" ht="25.15" customHeight="1" x14ac:dyDescent="0.25">
      <c r="A12" s="3" t="s">
        <v>10</v>
      </c>
      <c r="B12" s="4"/>
    </row>
    <row r="13" spans="1:14" ht="25.15" customHeight="1" x14ac:dyDescent="0.25">
      <c r="A13" s="3" t="s">
        <v>11</v>
      </c>
      <c r="B13" s="4"/>
    </row>
    <row r="14" spans="1:14" ht="25.15" customHeight="1" x14ac:dyDescent="0.25">
      <c r="A14" s="3" t="s">
        <v>12</v>
      </c>
      <c r="B14" s="4"/>
    </row>
    <row r="15" spans="1:14" ht="25.15" customHeight="1" x14ac:dyDescent="0.25">
      <c r="A15" s="3" t="s">
        <v>13</v>
      </c>
      <c r="B15" s="4"/>
    </row>
    <row r="16" spans="1:14" ht="25.15" customHeight="1" x14ac:dyDescent="0.25">
      <c r="A16" s="3" t="s">
        <v>14</v>
      </c>
      <c r="B16" s="4"/>
    </row>
    <row r="17" spans="1:16" ht="25.15" customHeight="1" x14ac:dyDescent="0.25">
      <c r="A17" s="3" t="s">
        <v>15</v>
      </c>
      <c r="B17" s="4"/>
    </row>
    <row r="18" spans="1:16" ht="25.15" customHeight="1" x14ac:dyDescent="0.25">
      <c r="A18" s="3" t="s">
        <v>16</v>
      </c>
      <c r="B18" s="4"/>
    </row>
    <row r="19" spans="1:16" ht="25.15" customHeight="1" x14ac:dyDescent="0.25">
      <c r="A19" s="3" t="s">
        <v>17</v>
      </c>
      <c r="B19" s="4"/>
    </row>
    <row r="20" spans="1:16" ht="25.15" customHeight="1" x14ac:dyDescent="0.25">
      <c r="A20" s="3" t="s">
        <v>18</v>
      </c>
      <c r="B20" s="4"/>
    </row>
    <row r="21" spans="1:16" ht="25.15" customHeight="1" x14ac:dyDescent="0.25">
      <c r="A21" s="3" t="s">
        <v>19</v>
      </c>
      <c r="B21" s="4"/>
    </row>
    <row r="22" spans="1:16" ht="25.15" customHeight="1" x14ac:dyDescent="0.25">
      <c r="A22" s="3" t="s">
        <v>20</v>
      </c>
      <c r="B22" s="4"/>
    </row>
    <row r="23" spans="1:16" ht="25.15" customHeight="1" x14ac:dyDescent="0.25">
      <c r="A23" s="3" t="s">
        <v>21</v>
      </c>
      <c r="B23" s="4"/>
    </row>
    <row r="24" spans="1:16" ht="25.15" customHeight="1" x14ac:dyDescent="0.25">
      <c r="A24" s="3" t="s">
        <v>22</v>
      </c>
      <c r="B24" s="4"/>
    </row>
    <row r="25" spans="1:16" ht="25.15" customHeight="1" x14ac:dyDescent="0.25">
      <c r="A25" s="3" t="s">
        <v>23</v>
      </c>
      <c r="B25" s="4"/>
    </row>
    <row r="26" spans="1:16" ht="25.15" customHeight="1" x14ac:dyDescent="0.25">
      <c r="A26" s="3" t="s">
        <v>24</v>
      </c>
      <c r="B26" s="4"/>
    </row>
    <row r="27" spans="1:16" ht="25.15" customHeight="1" x14ac:dyDescent="0.25">
      <c r="A27" s="3" t="s">
        <v>25</v>
      </c>
      <c r="B27" s="82"/>
      <c r="P27" s="76"/>
    </row>
  </sheetData>
  <customSheetViews>
    <customSheetView guid="{839003FA-3055-4E28-826D-0A2EF77DACBD}" scale="90">
      <selection activeCell="B2" sqref="B2:B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1"/>
  <sheetViews>
    <sheetView zoomScale="80" zoomScaleNormal="80" workbookViewId="0">
      <selection activeCell="B29" sqref="B29"/>
    </sheetView>
  </sheetViews>
  <sheetFormatPr defaultColWidth="9.140625" defaultRowHeight="12.75" x14ac:dyDescent="0.2"/>
  <cols>
    <col min="1" max="1" width="4" style="5" customWidth="1"/>
    <col min="2" max="2" width="5.85546875" style="5" customWidth="1"/>
    <col min="3" max="3" width="12.5703125" style="5" customWidth="1"/>
    <col min="4" max="5" width="11.7109375" style="5" bestFit="1" customWidth="1"/>
    <col min="6" max="6" width="1.5703125" style="5" customWidth="1"/>
    <col min="7" max="8" width="11.7109375" style="5" customWidth="1"/>
    <col min="9" max="9" width="14.5703125" style="5" bestFit="1" customWidth="1"/>
    <col min="10" max="10" width="13.85546875" style="5" customWidth="1"/>
    <col min="11" max="11" width="1.5703125" style="5" customWidth="1"/>
    <col min="12" max="12" width="110.5703125" style="5" bestFit="1" customWidth="1"/>
    <col min="13" max="16384" width="9.140625" style="5"/>
  </cols>
  <sheetData>
    <row r="1" spans="1:12" ht="15.6" customHeight="1" x14ac:dyDescent="0.2">
      <c r="A1" s="644" t="s">
        <v>599</v>
      </c>
      <c r="B1" s="645"/>
      <c r="C1" s="645"/>
      <c r="D1" s="645"/>
      <c r="E1" s="646"/>
      <c r="G1" s="644" t="s">
        <v>482</v>
      </c>
      <c r="H1" s="645"/>
      <c r="I1" s="645"/>
      <c r="J1" s="646"/>
    </row>
    <row r="2" spans="1:12" ht="15.6" customHeight="1" x14ac:dyDescent="0.2">
      <c r="A2" s="647"/>
      <c r="B2" s="648"/>
      <c r="C2" s="648"/>
      <c r="D2" s="648"/>
      <c r="E2" s="649"/>
      <c r="G2" s="647"/>
      <c r="H2" s="648"/>
      <c r="I2" s="648"/>
      <c r="J2" s="649"/>
    </row>
    <row r="3" spans="1:12" ht="22.15" customHeight="1" x14ac:dyDescent="0.2">
      <c r="A3" s="6"/>
      <c r="B3" s="7"/>
      <c r="D3" s="8"/>
      <c r="E3" s="8"/>
    </row>
    <row r="4" spans="1:12" s="12" customFormat="1" ht="38.25" customHeight="1" x14ac:dyDescent="0.2">
      <c r="A4" s="9">
        <v>1</v>
      </c>
      <c r="B4" s="10">
        <v>2</v>
      </c>
      <c r="C4" s="11">
        <v>3</v>
      </c>
      <c r="D4" s="10">
        <v>4</v>
      </c>
      <c r="E4" s="10">
        <v>5</v>
      </c>
      <c r="G4" s="13">
        <v>4</v>
      </c>
      <c r="H4" s="14">
        <v>5</v>
      </c>
      <c r="I4" s="15" t="s">
        <v>483</v>
      </c>
      <c r="J4" s="10" t="s">
        <v>483</v>
      </c>
      <c r="L4" s="16" t="s">
        <v>190</v>
      </c>
    </row>
    <row r="5" spans="1:12" ht="18" customHeight="1" x14ac:dyDescent="0.2">
      <c r="A5" s="17" t="s">
        <v>191</v>
      </c>
      <c r="B5" s="18" t="s">
        <v>192</v>
      </c>
      <c r="C5" s="19" t="s">
        <v>193</v>
      </c>
      <c r="D5" s="20" t="s">
        <v>194</v>
      </c>
      <c r="E5" s="20" t="s">
        <v>195</v>
      </c>
      <c r="F5" s="21"/>
      <c r="G5" s="20" t="s">
        <v>194</v>
      </c>
      <c r="H5" s="20" t="s">
        <v>195</v>
      </c>
      <c r="I5" s="20" t="s">
        <v>194</v>
      </c>
      <c r="J5" s="20" t="s">
        <v>195</v>
      </c>
      <c r="K5" s="22"/>
      <c r="L5" s="23"/>
    </row>
    <row r="6" spans="1:12" s="21" customFormat="1" ht="8.25" customHeight="1" x14ac:dyDescent="0.2">
      <c r="A6" s="24"/>
      <c r="B6" s="25"/>
      <c r="C6" s="26"/>
      <c r="D6" s="25"/>
      <c r="E6" s="27"/>
      <c r="G6" s="25"/>
      <c r="H6" s="27"/>
      <c r="I6" s="25"/>
      <c r="J6" s="27"/>
    </row>
    <row r="7" spans="1:12" x14ac:dyDescent="0.2">
      <c r="A7" s="28">
        <v>1</v>
      </c>
      <c r="B7" s="29">
        <v>1</v>
      </c>
      <c r="C7" s="30" t="s">
        <v>196</v>
      </c>
      <c r="D7" s="31"/>
      <c r="E7" s="31"/>
      <c r="G7" s="31">
        <v>2644.11</v>
      </c>
      <c r="H7" s="31">
        <v>3665</v>
      </c>
      <c r="I7" s="32">
        <f>D7/G7*100</f>
        <v>0</v>
      </c>
      <c r="J7" s="32">
        <f>E7/H7*100</f>
        <v>0</v>
      </c>
      <c r="L7" s="37"/>
    </row>
    <row r="8" spans="1:12" ht="18" customHeight="1" x14ac:dyDescent="0.2">
      <c r="A8" s="28">
        <v>1</v>
      </c>
      <c r="B8" s="29">
        <v>1</v>
      </c>
      <c r="C8" s="33" t="s">
        <v>197</v>
      </c>
      <c r="D8" s="31"/>
      <c r="E8" s="84"/>
      <c r="F8" s="75"/>
      <c r="G8" s="31">
        <v>2519.61</v>
      </c>
      <c r="H8" s="84">
        <v>2542.6799999999998</v>
      </c>
      <c r="I8" s="85">
        <f t="shared" ref="I8:J23" si="0">D8/G8*100</f>
        <v>0</v>
      </c>
      <c r="J8" s="85">
        <f t="shared" si="0"/>
        <v>0</v>
      </c>
      <c r="L8" s="28"/>
    </row>
    <row r="9" spans="1:12" ht="18" customHeight="1" x14ac:dyDescent="0.2">
      <c r="A9" s="28">
        <v>1</v>
      </c>
      <c r="B9" s="29">
        <v>1</v>
      </c>
      <c r="C9" s="30" t="s">
        <v>198</v>
      </c>
      <c r="D9" s="31"/>
      <c r="E9" s="31"/>
      <c r="G9" s="31">
        <v>1825.79</v>
      </c>
      <c r="H9" s="31">
        <v>4036.14</v>
      </c>
      <c r="I9" s="32">
        <f t="shared" si="0"/>
        <v>0</v>
      </c>
      <c r="J9" s="32">
        <f t="shared" si="0"/>
        <v>0</v>
      </c>
      <c r="L9" s="28"/>
    </row>
    <row r="10" spans="1:12" ht="18" customHeight="1" x14ac:dyDescent="0.2">
      <c r="A10" s="28">
        <v>1</v>
      </c>
      <c r="B10" s="29">
        <v>1</v>
      </c>
      <c r="C10" s="30" t="s">
        <v>200</v>
      </c>
      <c r="D10" s="84"/>
      <c r="E10" s="31"/>
      <c r="G10" s="84">
        <v>2108</v>
      </c>
      <c r="H10" s="31">
        <v>2550</v>
      </c>
      <c r="I10" s="32">
        <f t="shared" si="0"/>
        <v>0</v>
      </c>
      <c r="J10" s="32">
        <f t="shared" si="0"/>
        <v>0</v>
      </c>
      <c r="L10" s="28"/>
    </row>
    <row r="11" spans="1:12" ht="18" customHeight="1" x14ac:dyDescent="0.2">
      <c r="A11" s="23"/>
      <c r="B11" s="34" t="s">
        <v>201</v>
      </c>
      <c r="C11" s="19"/>
      <c r="D11" s="35">
        <f>SUM(D7:D10)/4</f>
        <v>0</v>
      </c>
      <c r="E11" s="35">
        <f>SUM(E7:E10)/4</f>
        <v>0</v>
      </c>
      <c r="G11" s="35">
        <f>SUM(G7:G10)/4</f>
        <v>2274.3775000000001</v>
      </c>
      <c r="H11" s="35">
        <f>SUM(H7:H10)/4</f>
        <v>3198.4549999999999</v>
      </c>
      <c r="I11" s="36">
        <f t="shared" si="0"/>
        <v>0</v>
      </c>
      <c r="J11" s="36">
        <f t="shared" si="0"/>
        <v>0</v>
      </c>
      <c r="L11" s="23"/>
    </row>
    <row r="12" spans="1:12" ht="18" customHeight="1" x14ac:dyDescent="0.2">
      <c r="A12" s="28">
        <v>2</v>
      </c>
      <c r="B12" s="29">
        <v>1.75</v>
      </c>
      <c r="C12" s="30" t="s">
        <v>202</v>
      </c>
      <c r="D12" s="31"/>
      <c r="E12" s="84"/>
      <c r="G12" s="31">
        <v>2827.66</v>
      </c>
      <c r="H12" s="84">
        <v>2797.67</v>
      </c>
      <c r="I12" s="32">
        <f t="shared" si="0"/>
        <v>0</v>
      </c>
      <c r="J12" s="32">
        <f t="shared" si="0"/>
        <v>0</v>
      </c>
      <c r="L12" s="28"/>
    </row>
    <row r="13" spans="1:12" ht="18" customHeight="1" x14ac:dyDescent="0.2">
      <c r="A13" s="28">
        <v>2</v>
      </c>
      <c r="B13" s="29">
        <v>1.75</v>
      </c>
      <c r="C13" s="30" t="s">
        <v>203</v>
      </c>
      <c r="D13" s="31"/>
      <c r="E13" s="31"/>
      <c r="G13" s="31">
        <v>1777.5</v>
      </c>
      <c r="H13" s="31">
        <v>2900</v>
      </c>
      <c r="I13" s="32">
        <f t="shared" si="0"/>
        <v>0</v>
      </c>
      <c r="J13" s="32">
        <f t="shared" si="0"/>
        <v>0</v>
      </c>
      <c r="L13" s="28"/>
    </row>
    <row r="14" spans="1:12" ht="18" customHeight="1" x14ac:dyDescent="0.2">
      <c r="A14" s="28">
        <v>2</v>
      </c>
      <c r="B14" s="29">
        <v>1.75</v>
      </c>
      <c r="C14" s="30" t="s">
        <v>199</v>
      </c>
      <c r="D14" s="31"/>
      <c r="E14" s="31"/>
      <c r="G14" s="31">
        <v>2247.5</v>
      </c>
      <c r="H14" s="31">
        <v>2880</v>
      </c>
      <c r="I14" s="32">
        <f>D14/G14*100</f>
        <v>0</v>
      </c>
      <c r="J14" s="32">
        <f>E14/H14*100</f>
        <v>0</v>
      </c>
      <c r="L14" s="28"/>
    </row>
    <row r="15" spans="1:12" ht="18" customHeight="1" x14ac:dyDescent="0.2">
      <c r="A15" s="28">
        <v>2</v>
      </c>
      <c r="B15" s="29">
        <v>1.75</v>
      </c>
      <c r="C15" s="30" t="s">
        <v>204</v>
      </c>
      <c r="D15" s="31"/>
      <c r="E15" s="31"/>
      <c r="G15" s="31">
        <v>3281.22</v>
      </c>
      <c r="H15" s="31">
        <v>4044.23</v>
      </c>
      <c r="I15" s="85">
        <f t="shared" si="0"/>
        <v>0</v>
      </c>
      <c r="J15" s="85">
        <f t="shared" si="0"/>
        <v>0</v>
      </c>
      <c r="L15" s="28"/>
    </row>
    <row r="16" spans="1:12" ht="18" customHeight="1" x14ac:dyDescent="0.2">
      <c r="A16" s="28">
        <v>2</v>
      </c>
      <c r="B16" s="29">
        <v>1.75</v>
      </c>
      <c r="C16" s="30" t="s">
        <v>205</v>
      </c>
      <c r="D16" s="31"/>
      <c r="E16" s="31"/>
      <c r="G16" s="31">
        <v>4004</v>
      </c>
      <c r="H16" s="31">
        <v>2885.09</v>
      </c>
      <c r="I16" s="32">
        <f t="shared" si="0"/>
        <v>0</v>
      </c>
      <c r="J16" s="32">
        <f t="shared" si="0"/>
        <v>0</v>
      </c>
      <c r="L16" s="28"/>
    </row>
    <row r="17" spans="1:12" ht="18" customHeight="1" x14ac:dyDescent="0.2">
      <c r="A17" s="28">
        <v>2</v>
      </c>
      <c r="B17" s="29">
        <v>1.75</v>
      </c>
      <c r="C17" s="30" t="s">
        <v>206</v>
      </c>
      <c r="D17" s="31"/>
      <c r="E17" s="31"/>
      <c r="G17" s="31">
        <v>1551.25</v>
      </c>
      <c r="H17" s="31">
        <v>1992.73</v>
      </c>
      <c r="I17" s="32">
        <f t="shared" si="0"/>
        <v>0</v>
      </c>
      <c r="J17" s="32">
        <f t="shared" si="0"/>
        <v>0</v>
      </c>
      <c r="L17" s="28"/>
    </row>
    <row r="18" spans="1:12" ht="18" customHeight="1" x14ac:dyDescent="0.2">
      <c r="A18" s="28">
        <v>2</v>
      </c>
      <c r="B18" s="29">
        <v>1.75</v>
      </c>
      <c r="C18" s="30" t="s">
        <v>207</v>
      </c>
      <c r="D18" s="84"/>
      <c r="E18" s="84"/>
      <c r="G18" s="84">
        <v>3759.26</v>
      </c>
      <c r="H18" s="84">
        <v>4000</v>
      </c>
      <c r="I18" s="32">
        <f t="shared" si="0"/>
        <v>0</v>
      </c>
      <c r="J18" s="32">
        <f t="shared" si="0"/>
        <v>0</v>
      </c>
      <c r="L18" s="28"/>
    </row>
    <row r="19" spans="1:12" ht="18" customHeight="1" x14ac:dyDescent="0.2">
      <c r="A19" s="23"/>
      <c r="B19" s="34" t="s">
        <v>208</v>
      </c>
      <c r="C19" s="19"/>
      <c r="D19" s="35">
        <f>SUM(D12:D18)/7</f>
        <v>0</v>
      </c>
      <c r="E19" s="35">
        <f>SUM(E12:E18)/7</f>
        <v>0</v>
      </c>
      <c r="G19" s="35">
        <f>SUM(G12:G18)/7</f>
        <v>2778.3414285714284</v>
      </c>
      <c r="H19" s="35">
        <f>SUM(H12:H18)/7</f>
        <v>3071.3885714285716</v>
      </c>
      <c r="I19" s="36">
        <f t="shared" si="0"/>
        <v>0</v>
      </c>
      <c r="J19" s="36">
        <f t="shared" si="0"/>
        <v>0</v>
      </c>
      <c r="L19" s="23"/>
    </row>
    <row r="20" spans="1:12" ht="18" customHeight="1" x14ac:dyDescent="0.2">
      <c r="A20" s="28">
        <v>3</v>
      </c>
      <c r="B20" s="29">
        <v>2.5</v>
      </c>
      <c r="C20" s="30" t="s">
        <v>209</v>
      </c>
      <c r="D20" s="31"/>
      <c r="E20" s="31"/>
      <c r="G20" s="31">
        <v>2690</v>
      </c>
      <c r="H20" s="31">
        <v>2690</v>
      </c>
      <c r="I20" s="32">
        <f t="shared" si="0"/>
        <v>0</v>
      </c>
      <c r="J20" s="32">
        <f t="shared" si="0"/>
        <v>0</v>
      </c>
      <c r="L20" s="28"/>
    </row>
    <row r="21" spans="1:12" ht="18" customHeight="1" x14ac:dyDescent="0.2">
      <c r="A21" s="28">
        <v>3</v>
      </c>
      <c r="B21" s="29">
        <v>2.5</v>
      </c>
      <c r="C21" s="30" t="s">
        <v>210</v>
      </c>
      <c r="D21" s="84"/>
      <c r="E21" s="84"/>
      <c r="G21" s="84">
        <v>3835.64</v>
      </c>
      <c r="H21" s="84">
        <v>4252.1000000000004</v>
      </c>
      <c r="I21" s="32">
        <f t="shared" si="0"/>
        <v>0</v>
      </c>
      <c r="J21" s="32">
        <f t="shared" si="0"/>
        <v>0</v>
      </c>
      <c r="L21" s="28"/>
    </row>
    <row r="22" spans="1:12" ht="18" customHeight="1" x14ac:dyDescent="0.2">
      <c r="A22" s="28">
        <v>3</v>
      </c>
      <c r="B22" s="29">
        <v>2.5</v>
      </c>
      <c r="C22" s="30" t="s">
        <v>211</v>
      </c>
      <c r="D22" s="31"/>
      <c r="E22" s="84"/>
      <c r="F22" s="75"/>
      <c r="G22" s="31">
        <v>3215</v>
      </c>
      <c r="H22" s="84">
        <v>3708.33</v>
      </c>
      <c r="I22" s="85">
        <f t="shared" si="0"/>
        <v>0</v>
      </c>
      <c r="J22" s="85">
        <f t="shared" si="0"/>
        <v>0</v>
      </c>
      <c r="L22" s="28"/>
    </row>
    <row r="23" spans="1:12" ht="18" customHeight="1" x14ac:dyDescent="0.2">
      <c r="A23" s="28">
        <v>3</v>
      </c>
      <c r="B23" s="29">
        <v>2.5</v>
      </c>
      <c r="C23" s="30" t="s">
        <v>212</v>
      </c>
      <c r="D23" s="31"/>
      <c r="E23" s="31"/>
      <c r="G23" s="31">
        <v>2437.4499999999998</v>
      </c>
      <c r="H23" s="31">
        <v>2756.25</v>
      </c>
      <c r="I23" s="32">
        <f t="shared" si="0"/>
        <v>0</v>
      </c>
      <c r="J23" s="32">
        <f t="shared" si="0"/>
        <v>0</v>
      </c>
      <c r="L23" s="72"/>
    </row>
    <row r="24" spans="1:12" ht="18" customHeight="1" x14ac:dyDescent="0.2">
      <c r="A24" s="28">
        <v>3</v>
      </c>
      <c r="B24" s="29">
        <v>2.5</v>
      </c>
      <c r="C24" s="30" t="s">
        <v>213</v>
      </c>
      <c r="D24" s="31"/>
      <c r="E24" s="31"/>
      <c r="G24" s="31">
        <v>4520</v>
      </c>
      <c r="H24" s="31">
        <v>5175</v>
      </c>
      <c r="I24" s="32">
        <f t="shared" ref="I24:J38" si="1">D24/G24*100</f>
        <v>0</v>
      </c>
      <c r="J24" s="32">
        <f t="shared" si="1"/>
        <v>0</v>
      </c>
      <c r="L24" s="28"/>
    </row>
    <row r="25" spans="1:12" ht="18" customHeight="1" x14ac:dyDescent="0.2">
      <c r="A25" s="28">
        <v>3</v>
      </c>
      <c r="B25" s="29">
        <v>2.5</v>
      </c>
      <c r="C25" s="30" t="s">
        <v>214</v>
      </c>
      <c r="D25" s="84"/>
      <c r="E25" s="31"/>
      <c r="G25" s="84">
        <v>3010.27</v>
      </c>
      <c r="H25" s="31">
        <v>2964.28</v>
      </c>
      <c r="I25" s="85">
        <f t="shared" si="1"/>
        <v>0</v>
      </c>
      <c r="J25" s="32">
        <f t="shared" si="1"/>
        <v>0</v>
      </c>
      <c r="L25" s="28"/>
    </row>
    <row r="26" spans="1:12" ht="18" customHeight="1" x14ac:dyDescent="0.2">
      <c r="A26" s="23"/>
      <c r="B26" s="34" t="s">
        <v>215</v>
      </c>
      <c r="C26" s="19"/>
      <c r="D26" s="35">
        <f>SUM(D20:D25)/6</f>
        <v>0</v>
      </c>
      <c r="E26" s="35">
        <f>SUM(E20:E25)/6</f>
        <v>0</v>
      </c>
      <c r="G26" s="35">
        <f>SUM(G20:G25)/6</f>
        <v>3284.7266666666669</v>
      </c>
      <c r="H26" s="35">
        <f>SUM(H20:H25)/6</f>
        <v>3590.9933333333333</v>
      </c>
      <c r="I26" s="36">
        <f t="shared" si="1"/>
        <v>0</v>
      </c>
      <c r="J26" s="36">
        <f t="shared" si="1"/>
        <v>0</v>
      </c>
      <c r="L26" s="23"/>
    </row>
    <row r="27" spans="1:12" ht="18" customHeight="1" x14ac:dyDescent="0.2">
      <c r="A27" s="28">
        <v>4</v>
      </c>
      <c r="B27" s="29">
        <v>3</v>
      </c>
      <c r="C27" s="30" t="s">
        <v>216</v>
      </c>
      <c r="D27" s="31"/>
      <c r="E27" s="84"/>
      <c r="G27" s="31">
        <v>5635.74</v>
      </c>
      <c r="H27" s="84">
        <v>7062</v>
      </c>
      <c r="I27" s="32">
        <f t="shared" si="1"/>
        <v>0</v>
      </c>
      <c r="J27" s="85">
        <f>E27/H27*100</f>
        <v>0</v>
      </c>
      <c r="L27" s="86"/>
    </row>
    <row r="28" spans="1:12" ht="18" customHeight="1" x14ac:dyDescent="0.2">
      <c r="A28" s="28">
        <v>4</v>
      </c>
      <c r="B28" s="29">
        <v>3</v>
      </c>
      <c r="C28" s="30" t="s">
        <v>217</v>
      </c>
      <c r="D28" s="31"/>
      <c r="E28" s="31"/>
      <c r="G28" s="31">
        <v>5805</v>
      </c>
      <c r="H28" s="31">
        <v>5944.44</v>
      </c>
      <c r="I28" s="32">
        <f t="shared" si="1"/>
        <v>0</v>
      </c>
      <c r="J28" s="32">
        <f t="shared" si="1"/>
        <v>0</v>
      </c>
      <c r="L28" s="28"/>
    </row>
    <row r="29" spans="1:12" ht="18" customHeight="1" x14ac:dyDescent="0.2">
      <c r="A29" s="23"/>
      <c r="B29" s="34" t="s">
        <v>218</v>
      </c>
      <c r="C29" s="19"/>
      <c r="D29" s="35">
        <f>SUM(D27:D28)/2</f>
        <v>0</v>
      </c>
      <c r="E29" s="35">
        <f>SUM(E27:E28)/2</f>
        <v>0</v>
      </c>
      <c r="G29" s="35">
        <f>SUM(G27:G28)/2</f>
        <v>5720.37</v>
      </c>
      <c r="H29" s="35">
        <f>SUM(H27:H28)/2</f>
        <v>6503.2199999999993</v>
      </c>
      <c r="I29" s="36">
        <f t="shared" si="1"/>
        <v>0</v>
      </c>
      <c r="J29" s="36">
        <f t="shared" si="1"/>
        <v>0</v>
      </c>
      <c r="L29" s="23"/>
    </row>
    <row r="30" spans="1:12" ht="18" customHeight="1" x14ac:dyDescent="0.2">
      <c r="A30" s="28">
        <v>5</v>
      </c>
      <c r="B30" s="29">
        <v>3.5</v>
      </c>
      <c r="C30" s="30" t="s">
        <v>219</v>
      </c>
      <c r="D30" s="31"/>
      <c r="E30" s="31"/>
      <c r="G30" s="31">
        <v>3830</v>
      </c>
      <c r="H30" s="31">
        <v>7240</v>
      </c>
      <c r="I30" s="32">
        <f t="shared" si="1"/>
        <v>0</v>
      </c>
      <c r="J30" s="32">
        <f t="shared" si="1"/>
        <v>0</v>
      </c>
      <c r="L30" s="28"/>
    </row>
    <row r="31" spans="1:12" ht="18" customHeight="1" x14ac:dyDescent="0.2">
      <c r="A31" s="28">
        <v>5</v>
      </c>
      <c r="B31" s="29">
        <v>3.5</v>
      </c>
      <c r="C31" s="30" t="s">
        <v>220</v>
      </c>
      <c r="D31" s="31"/>
      <c r="E31" s="84"/>
      <c r="G31" s="31">
        <v>2023.2</v>
      </c>
      <c r="H31" s="84">
        <v>2609.52</v>
      </c>
      <c r="I31" s="32">
        <f t="shared" si="1"/>
        <v>0</v>
      </c>
      <c r="J31" s="32">
        <f t="shared" si="1"/>
        <v>0</v>
      </c>
      <c r="L31" s="28"/>
    </row>
    <row r="32" spans="1:12" ht="18" customHeight="1" x14ac:dyDescent="0.2">
      <c r="A32" s="23"/>
      <c r="B32" s="34" t="s">
        <v>221</v>
      </c>
      <c r="C32" s="19"/>
      <c r="D32" s="35">
        <f>SUM(D30:D31)/2</f>
        <v>0</v>
      </c>
      <c r="E32" s="35">
        <f>SUM(E30:E31)/2</f>
        <v>0</v>
      </c>
      <c r="G32" s="35">
        <f>SUM(G30:G31)/2</f>
        <v>2926.6</v>
      </c>
      <c r="H32" s="35">
        <f>SUM(H30:H31)/2</f>
        <v>4924.76</v>
      </c>
      <c r="I32" s="36">
        <f t="shared" si="1"/>
        <v>0</v>
      </c>
      <c r="J32" s="36">
        <f t="shared" si="1"/>
        <v>0</v>
      </c>
      <c r="L32" s="23"/>
    </row>
    <row r="33" spans="1:12" ht="18" customHeight="1" x14ac:dyDescent="0.2">
      <c r="A33" s="28">
        <v>6</v>
      </c>
      <c r="B33" s="29">
        <v>4.5</v>
      </c>
      <c r="C33" s="30" t="s">
        <v>222</v>
      </c>
      <c r="D33" s="31"/>
      <c r="E33" s="31"/>
      <c r="G33" s="31">
        <v>3800</v>
      </c>
      <c r="H33" s="31">
        <v>3800</v>
      </c>
      <c r="I33" s="32">
        <f t="shared" si="1"/>
        <v>0</v>
      </c>
      <c r="J33" s="32">
        <f t="shared" si="1"/>
        <v>0</v>
      </c>
      <c r="L33" s="28"/>
    </row>
    <row r="34" spans="1:12" ht="18" customHeight="1" x14ac:dyDescent="0.2">
      <c r="A34" s="28">
        <v>6</v>
      </c>
      <c r="B34" s="29">
        <v>4.5</v>
      </c>
      <c r="C34" s="30" t="s">
        <v>223</v>
      </c>
      <c r="D34" s="31"/>
      <c r="E34" s="31"/>
      <c r="G34" s="31">
        <v>2880</v>
      </c>
      <c r="H34" s="31">
        <v>3690</v>
      </c>
      <c r="I34" s="32">
        <f t="shared" si="1"/>
        <v>0</v>
      </c>
      <c r="J34" s="32">
        <f t="shared" si="1"/>
        <v>0</v>
      </c>
      <c r="L34" s="28"/>
    </row>
    <row r="35" spans="1:12" ht="18" customHeight="1" x14ac:dyDescent="0.2">
      <c r="A35" s="28">
        <v>6</v>
      </c>
      <c r="B35" s="29">
        <v>4.5</v>
      </c>
      <c r="C35" s="30" t="s">
        <v>224</v>
      </c>
      <c r="D35" s="31"/>
      <c r="E35" s="31"/>
      <c r="G35" s="31">
        <v>3415.12</v>
      </c>
      <c r="H35" s="31">
        <v>2600</v>
      </c>
      <c r="I35" s="32">
        <f t="shared" si="1"/>
        <v>0</v>
      </c>
      <c r="J35" s="32">
        <f t="shared" si="1"/>
        <v>0</v>
      </c>
      <c r="L35" s="28"/>
    </row>
    <row r="36" spans="1:12" ht="18" customHeight="1" x14ac:dyDescent="0.2">
      <c r="A36" s="28">
        <v>6</v>
      </c>
      <c r="B36" s="29">
        <v>4.5</v>
      </c>
      <c r="C36" s="30" t="s">
        <v>225</v>
      </c>
      <c r="D36" s="38"/>
      <c r="E36" s="84"/>
      <c r="G36" s="38" t="s">
        <v>64</v>
      </c>
      <c r="H36" s="84">
        <v>3471.88</v>
      </c>
      <c r="I36" s="32" t="str">
        <f>IFERROR(D36/G36*100,"-")</f>
        <v>-</v>
      </c>
      <c r="J36" s="85">
        <f t="shared" si="1"/>
        <v>0</v>
      </c>
      <c r="L36" s="28"/>
    </row>
    <row r="37" spans="1:12" ht="18" customHeight="1" x14ac:dyDescent="0.2">
      <c r="A37" s="28">
        <v>6</v>
      </c>
      <c r="B37" s="29">
        <v>4.5</v>
      </c>
      <c r="C37" s="30" t="s">
        <v>226</v>
      </c>
      <c r="D37" s="38"/>
      <c r="E37" s="38"/>
      <c r="G37" s="38" t="s">
        <v>596</v>
      </c>
      <c r="H37" s="38">
        <v>10411.790000000001</v>
      </c>
      <c r="I37" s="32" t="str">
        <f>IFERROR(D37/G37*100,"-")</f>
        <v>-</v>
      </c>
      <c r="J37" s="32">
        <f>E37/H37*100</f>
        <v>0</v>
      </c>
      <c r="L37" s="28"/>
    </row>
    <row r="38" spans="1:12" ht="18" customHeight="1" x14ac:dyDescent="0.2">
      <c r="A38" s="39"/>
      <c r="B38" s="40" t="s">
        <v>227</v>
      </c>
      <c r="C38" s="41"/>
      <c r="D38" s="42">
        <f>SUM(D33:D35)/3</f>
        <v>0</v>
      </c>
      <c r="E38" s="42">
        <f>SUM(E33:E37)/5</f>
        <v>0</v>
      </c>
      <c r="G38" s="42">
        <f>SUM(G33:G35)/3</f>
        <v>3365.0399999999995</v>
      </c>
      <c r="H38" s="42">
        <f>SUM(H33:H37)/5</f>
        <v>4794.7340000000004</v>
      </c>
      <c r="I38" s="36">
        <f>D38/G38*100</f>
        <v>0</v>
      </c>
      <c r="J38" s="36">
        <f t="shared" si="1"/>
        <v>0</v>
      </c>
      <c r="L38" s="23"/>
    </row>
    <row r="39" spans="1:12" s="21" customFormat="1" ht="8.25" customHeight="1" x14ac:dyDescent="0.2">
      <c r="A39" s="24"/>
      <c r="B39" s="25"/>
      <c r="C39" s="26"/>
      <c r="D39" s="25"/>
      <c r="E39" s="27"/>
      <c r="G39" s="25"/>
      <c r="H39" s="27"/>
      <c r="I39" s="25"/>
      <c r="J39" s="27"/>
    </row>
    <row r="40" spans="1:12" ht="19.899999999999999" customHeight="1" x14ac:dyDescent="0.2">
      <c r="A40" s="43"/>
      <c r="B40" s="44" t="s">
        <v>228</v>
      </c>
      <c r="C40" s="45"/>
      <c r="D40" s="46">
        <f>(D7+D8+D9+D14+D10+D12+D13+D15+D16+D17+D18+D20+D21+D22+D23+D24+D25+D27+D28+D30+D31+D33+D34+D35)/24</f>
        <v>0</v>
      </c>
      <c r="E40" s="46">
        <f>(E7+E8+E9+E14+E10+E12+E13+E15+E16+E17+E18+E20+E21+E22+E23+E24+E25+E27+E28+E30+E31+E33+E34+E35+E36+E37)/26</f>
        <v>0</v>
      </c>
      <c r="G40" s="46">
        <f>(G7+G8+G9+G14+G10+G12+G13+G15+G16+G17+G18+G20+G21+G22+G23+G24+G25+G27+G28+G30+G31+G33+G34+G35)/24</f>
        <v>3151.8049999999998</v>
      </c>
      <c r="H40" s="46">
        <f>(H7+H8+H9+H14+H10+H12+H13+H15+H16+H17+H18+H20+H21+H22+H23+H24+H25+H27+H28+H30+H31+H33+H34+H35+H36+H37)/26</f>
        <v>3948.8126923076925</v>
      </c>
      <c r="I40" s="36">
        <f>D40/G40*100</f>
        <v>0</v>
      </c>
      <c r="J40" s="36">
        <f>E40/H40*100</f>
        <v>0</v>
      </c>
    </row>
    <row r="41" spans="1:12" x14ac:dyDescent="0.2">
      <c r="B41" s="47"/>
      <c r="C41" s="47"/>
      <c r="D41" s="48"/>
      <c r="E41" s="48"/>
    </row>
  </sheetData>
  <mergeCells count="2">
    <mergeCell ref="A1:E2"/>
    <mergeCell ref="G1:J2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2.75" x14ac:dyDescent="0.2"/>
  <cols>
    <col min="1" max="1" width="18.140625" customWidth="1"/>
  </cols>
  <sheetData>
    <row r="1" spans="1:1" x14ac:dyDescent="0.2">
      <c r="A1" s="198" t="s">
        <v>627</v>
      </c>
    </row>
    <row r="2" spans="1:1" x14ac:dyDescent="0.2">
      <c r="A2" s="198">
        <v>3000</v>
      </c>
    </row>
    <row r="3" spans="1:1" x14ac:dyDescent="0.2">
      <c r="A3" s="198">
        <v>4000</v>
      </c>
    </row>
    <row r="4" spans="1:1" x14ac:dyDescent="0.2">
      <c r="A4" s="198">
        <v>5500</v>
      </c>
    </row>
    <row r="5" spans="1:1" x14ac:dyDescent="0.2">
      <c r="A5" s="198">
        <v>8000</v>
      </c>
    </row>
    <row r="6" spans="1:1" x14ac:dyDescent="0.2">
      <c r="A6" s="198">
        <v>11000</v>
      </c>
    </row>
    <row r="7" spans="1:1" x14ac:dyDescent="0.2">
      <c r="A7" s="198">
        <v>15000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41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79.28515625" style="93" customWidth="1"/>
    <col min="4" max="5" width="25.7109375" style="94" customWidth="1"/>
    <col min="6" max="6" width="25.7109375" style="95" customWidth="1"/>
    <col min="7" max="7" width="2.42578125" style="51" customWidth="1"/>
    <col min="8" max="8" width="13" style="68" customWidth="1"/>
    <col min="9" max="9" width="9.140625" style="51" customWidth="1"/>
    <col min="10" max="16384" width="9.140625" style="51"/>
  </cols>
  <sheetData>
    <row r="1" spans="1:8" s="5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67"/>
    </row>
    <row r="2" spans="1:8" s="55" customFormat="1" ht="20.100000000000001" customHeight="1" x14ac:dyDescent="0.35">
      <c r="A2" s="170"/>
      <c r="B2" s="171"/>
      <c r="C2" s="171"/>
      <c r="D2" s="171"/>
      <c r="E2" s="171"/>
      <c r="F2" s="171"/>
      <c r="H2" s="67"/>
    </row>
    <row r="3" spans="1:8" s="55" customFormat="1" ht="20.100000000000001" customHeight="1" x14ac:dyDescent="0.35">
      <c r="A3" s="629" t="s">
        <v>665</v>
      </c>
      <c r="B3" s="171"/>
      <c r="C3" s="171"/>
      <c r="D3" s="171"/>
      <c r="E3" s="171"/>
      <c r="F3" s="171"/>
      <c r="H3" s="67"/>
    </row>
    <row r="4" spans="1:8" s="55" customFormat="1" ht="20.100000000000001" customHeight="1" x14ac:dyDescent="0.35">
      <c r="A4" s="170"/>
      <c r="B4" s="171"/>
      <c r="C4" s="171"/>
      <c r="D4" s="171"/>
      <c r="E4" s="171"/>
      <c r="F4" s="87"/>
      <c r="H4" s="67"/>
    </row>
    <row r="5" spans="1:8" ht="72.75" customHeight="1" x14ac:dyDescent="0.25">
      <c r="A5" s="632" t="s">
        <v>146</v>
      </c>
      <c r="B5" s="633"/>
      <c r="C5" s="172" t="s">
        <v>147</v>
      </c>
      <c r="D5" s="199" t="s">
        <v>629</v>
      </c>
      <c r="E5" s="199" t="s">
        <v>627</v>
      </c>
      <c r="F5" s="162" t="s">
        <v>628</v>
      </c>
      <c r="H5" s="196"/>
    </row>
    <row r="6" spans="1:8" ht="37.9" customHeight="1" x14ac:dyDescent="0.25">
      <c r="A6" s="635" t="s">
        <v>2</v>
      </c>
      <c r="B6" s="636"/>
      <c r="C6" s="88" t="s">
        <v>29</v>
      </c>
      <c r="D6" s="173"/>
      <c r="E6" s="199"/>
      <c r="F6" s="162"/>
      <c r="H6" s="196"/>
    </row>
    <row r="7" spans="1:8" x14ac:dyDescent="0.25">
      <c r="A7" s="168"/>
      <c r="B7" s="168" t="s">
        <v>27</v>
      </c>
      <c r="C7" s="165" t="s">
        <v>334</v>
      </c>
      <c r="D7" s="178">
        <v>3</v>
      </c>
      <c r="E7" s="330">
        <v>3000</v>
      </c>
      <c r="F7" s="63">
        <f>D7*E7</f>
        <v>9000</v>
      </c>
    </row>
    <row r="8" spans="1:8" x14ac:dyDescent="0.25">
      <c r="A8" s="169"/>
      <c r="B8" s="169"/>
      <c r="C8" s="165" t="s">
        <v>336</v>
      </c>
      <c r="D8" s="178">
        <v>3</v>
      </c>
      <c r="E8" s="330">
        <v>3000</v>
      </c>
      <c r="F8" s="63">
        <f t="shared" ref="F8:F11" si="0">D8*E8</f>
        <v>9000</v>
      </c>
    </row>
    <row r="9" spans="1:8" x14ac:dyDescent="0.25">
      <c r="A9" s="169"/>
      <c r="B9" s="169"/>
      <c r="C9" s="165" t="s">
        <v>335</v>
      </c>
      <c r="D9" s="178">
        <v>3</v>
      </c>
      <c r="E9" s="330">
        <v>3000</v>
      </c>
      <c r="F9" s="63">
        <f t="shared" si="0"/>
        <v>9000</v>
      </c>
    </row>
    <row r="10" spans="1:8" x14ac:dyDescent="0.25">
      <c r="A10" s="169"/>
      <c r="B10" s="169"/>
      <c r="C10" s="165" t="s">
        <v>333</v>
      </c>
      <c r="D10" s="178">
        <v>3</v>
      </c>
      <c r="E10" s="330">
        <v>3000</v>
      </c>
      <c r="F10" s="63">
        <f t="shared" si="0"/>
        <v>9000</v>
      </c>
    </row>
    <row r="11" spans="1:8" x14ac:dyDescent="0.25">
      <c r="A11" s="169"/>
      <c r="B11" s="169"/>
      <c r="C11" s="165" t="s">
        <v>337</v>
      </c>
      <c r="D11" s="178">
        <v>3</v>
      </c>
      <c r="E11" s="330">
        <v>3000</v>
      </c>
      <c r="F11" s="63">
        <f t="shared" si="0"/>
        <v>9000</v>
      </c>
    </row>
    <row r="12" spans="1:8" ht="34.5" customHeight="1" x14ac:dyDescent="0.25">
      <c r="A12" s="89"/>
      <c r="B12" s="90"/>
      <c r="C12" s="91" t="s">
        <v>31</v>
      </c>
      <c r="D12" s="92"/>
      <c r="E12" s="201"/>
      <c r="F12" s="202"/>
    </row>
    <row r="13" spans="1:8" x14ac:dyDescent="0.25">
      <c r="A13" s="166"/>
      <c r="B13" s="166"/>
      <c r="C13" s="165" t="s">
        <v>337</v>
      </c>
      <c r="D13" s="168">
        <v>2</v>
      </c>
      <c r="E13" s="330">
        <v>3000</v>
      </c>
      <c r="F13" s="63">
        <f>D13*E13</f>
        <v>6000</v>
      </c>
    </row>
    <row r="14" spans="1:8" x14ac:dyDescent="0.25">
      <c r="A14" s="167"/>
      <c r="B14" s="167"/>
      <c r="C14" s="165" t="s">
        <v>333</v>
      </c>
      <c r="D14" s="178">
        <v>2</v>
      </c>
      <c r="E14" s="330">
        <v>3000</v>
      </c>
      <c r="F14" s="63">
        <f t="shared" ref="F14:F17" si="1">D14*E14</f>
        <v>6000</v>
      </c>
    </row>
    <row r="15" spans="1:8" x14ac:dyDescent="0.25">
      <c r="A15" s="167"/>
      <c r="B15" s="167"/>
      <c r="C15" s="165" t="s">
        <v>334</v>
      </c>
      <c r="D15" s="178">
        <v>2</v>
      </c>
      <c r="E15" s="330">
        <v>3000</v>
      </c>
      <c r="F15" s="63">
        <f t="shared" si="1"/>
        <v>6000</v>
      </c>
    </row>
    <row r="16" spans="1:8" x14ac:dyDescent="0.25">
      <c r="A16" s="167"/>
      <c r="B16" s="167"/>
      <c r="C16" s="165" t="s">
        <v>336</v>
      </c>
      <c r="D16" s="168">
        <v>2</v>
      </c>
      <c r="E16" s="330">
        <v>3000</v>
      </c>
      <c r="F16" s="63">
        <f t="shared" si="1"/>
        <v>6000</v>
      </c>
    </row>
    <row r="17" spans="1:8" x14ac:dyDescent="0.25">
      <c r="A17" s="167"/>
      <c r="B17" s="167"/>
      <c r="C17" s="165" t="s">
        <v>335</v>
      </c>
      <c r="D17" s="178">
        <v>2</v>
      </c>
      <c r="E17" s="330">
        <v>3000</v>
      </c>
      <c r="F17" s="63">
        <f t="shared" si="1"/>
        <v>6000</v>
      </c>
    </row>
    <row r="18" spans="1:8" ht="35.25" customHeight="1" x14ac:dyDescent="0.25">
      <c r="A18" s="89"/>
      <c r="B18" s="96"/>
      <c r="C18" s="91" t="s">
        <v>32</v>
      </c>
      <c r="D18" s="92"/>
      <c r="E18" s="197"/>
      <c r="F18" s="50"/>
    </row>
    <row r="19" spans="1:8" x14ac:dyDescent="0.25">
      <c r="F19" s="52"/>
    </row>
    <row r="20" spans="1:8" ht="35.25" customHeight="1" x14ac:dyDescent="0.25">
      <c r="A20" s="89"/>
      <c r="B20" s="96"/>
      <c r="C20" s="97" t="s">
        <v>188</v>
      </c>
      <c r="D20" s="98"/>
      <c r="E20" s="98"/>
      <c r="F20" s="53"/>
    </row>
    <row r="21" spans="1:8" ht="37.5" customHeight="1" x14ac:dyDescent="0.25">
      <c r="A21" s="422"/>
      <c r="B21" s="422"/>
      <c r="C21" s="176" t="s">
        <v>630</v>
      </c>
      <c r="D21" s="177"/>
      <c r="E21" s="177"/>
      <c r="F21" s="77">
        <v>109.5</v>
      </c>
      <c r="G21" s="54"/>
    </row>
    <row r="22" spans="1:8" x14ac:dyDescent="0.25">
      <c r="A22" s="423"/>
      <c r="B22" s="423"/>
      <c r="C22" s="147" t="s">
        <v>612</v>
      </c>
      <c r="D22" s="146"/>
      <c r="E22" s="146"/>
      <c r="F22" s="262">
        <v>36.5</v>
      </c>
      <c r="G22" s="54"/>
    </row>
    <row r="23" spans="1:8" x14ac:dyDescent="0.25">
      <c r="G23" s="54"/>
    </row>
    <row r="24" spans="1:8" x14ac:dyDescent="0.25">
      <c r="G24" s="54"/>
    </row>
    <row r="25" spans="1:8" s="49" customFormat="1" x14ac:dyDescent="0.25">
      <c r="A25" s="64"/>
      <c r="B25" s="93"/>
      <c r="C25" s="93"/>
      <c r="D25" s="94"/>
      <c r="E25" s="94"/>
      <c r="F25" s="95"/>
      <c r="H25" s="68"/>
    </row>
    <row r="26" spans="1:8" x14ac:dyDescent="0.25">
      <c r="D26" s="94" t="s">
        <v>284</v>
      </c>
      <c r="G26" s="54"/>
    </row>
    <row r="27" spans="1:8" x14ac:dyDescent="0.25">
      <c r="D27" s="94" t="s">
        <v>285</v>
      </c>
      <c r="G27" s="54"/>
    </row>
    <row r="28" spans="1:8" s="49" customFormat="1" ht="36.75" customHeight="1" x14ac:dyDescent="0.25">
      <c r="A28" s="174"/>
      <c r="B28" s="174"/>
      <c r="C28" s="174"/>
      <c r="D28" s="174"/>
      <c r="E28" s="174"/>
      <c r="F28" s="174"/>
      <c r="H28" s="68"/>
    </row>
    <row r="29" spans="1:8" x14ac:dyDescent="0.25">
      <c r="G29" s="54"/>
    </row>
    <row r="30" spans="1:8" x14ac:dyDescent="0.25">
      <c r="G30" s="54"/>
    </row>
    <row r="31" spans="1:8" x14ac:dyDescent="0.25">
      <c r="G31" s="54"/>
    </row>
    <row r="32" spans="1:8" x14ac:dyDescent="0.25">
      <c r="G32" s="54"/>
    </row>
    <row r="33" spans="1:8" x14ac:dyDescent="0.25">
      <c r="G33" s="54"/>
    </row>
    <row r="34" spans="1:8" x14ac:dyDescent="0.25">
      <c r="A34" s="164"/>
      <c r="B34" s="164"/>
      <c r="C34" s="164"/>
      <c r="D34" s="164"/>
      <c r="E34" s="164"/>
      <c r="F34" s="164"/>
    </row>
    <row r="35" spans="1:8" ht="39" customHeight="1" x14ac:dyDescent="0.25">
      <c r="A35" s="163"/>
      <c r="B35" s="163"/>
      <c r="C35" s="163"/>
      <c r="D35" s="163"/>
      <c r="E35" s="163"/>
      <c r="F35" s="163"/>
    </row>
    <row r="36" spans="1:8" x14ac:dyDescent="0.25">
      <c r="G36" s="54"/>
    </row>
    <row r="37" spans="1:8" s="49" customFormat="1" ht="54" customHeight="1" x14ac:dyDescent="0.25">
      <c r="A37" s="163"/>
      <c r="B37" s="164"/>
      <c r="C37" s="164"/>
      <c r="D37" s="164"/>
      <c r="E37" s="164"/>
      <c r="F37" s="164"/>
      <c r="H37" s="68"/>
    </row>
    <row r="38" spans="1:8" x14ac:dyDescent="0.25">
      <c r="G38" s="54"/>
    </row>
    <row r="39" spans="1:8" x14ac:dyDescent="0.25">
      <c r="G39" s="54"/>
    </row>
    <row r="40" spans="1:8" x14ac:dyDescent="0.25">
      <c r="G40" s="54"/>
    </row>
    <row r="41" spans="1:8" x14ac:dyDescent="0.25">
      <c r="G41" s="54"/>
    </row>
    <row r="42" spans="1:8" x14ac:dyDescent="0.25">
      <c r="G42" s="54"/>
    </row>
    <row r="43" spans="1:8" x14ac:dyDescent="0.25">
      <c r="G43" s="54"/>
    </row>
    <row r="44" spans="1:8" x14ac:dyDescent="0.25">
      <c r="G44" s="54"/>
    </row>
    <row r="45" spans="1:8" x14ac:dyDescent="0.25">
      <c r="G45" s="54"/>
    </row>
    <row r="46" spans="1:8" x14ac:dyDescent="0.25">
      <c r="G46" s="54"/>
    </row>
    <row r="47" spans="1:8" x14ac:dyDescent="0.25">
      <c r="G47" s="54"/>
    </row>
    <row r="48" spans="1:8" x14ac:dyDescent="0.25">
      <c r="G48" s="54"/>
    </row>
    <row r="49" spans="7:7" x14ac:dyDescent="0.25">
      <c r="G49" s="54"/>
    </row>
    <row r="50" spans="7:7" x14ac:dyDescent="0.25">
      <c r="G50" s="54"/>
    </row>
    <row r="51" spans="7:7" x14ac:dyDescent="0.25">
      <c r="G51" s="54"/>
    </row>
    <row r="52" spans="7:7" x14ac:dyDescent="0.25">
      <c r="G52" s="54"/>
    </row>
    <row r="53" spans="7:7" x14ac:dyDescent="0.25">
      <c r="G53" s="54"/>
    </row>
    <row r="54" spans="7:7" x14ac:dyDescent="0.25">
      <c r="G54" s="54"/>
    </row>
    <row r="55" spans="7:7" x14ac:dyDescent="0.25">
      <c r="G55" s="54"/>
    </row>
    <row r="56" spans="7:7" x14ac:dyDescent="0.25">
      <c r="G56" s="54"/>
    </row>
    <row r="57" spans="7:7" x14ac:dyDescent="0.25">
      <c r="G57" s="54"/>
    </row>
    <row r="58" spans="7:7" x14ac:dyDescent="0.25">
      <c r="G58" s="54"/>
    </row>
    <row r="59" spans="7:7" x14ac:dyDescent="0.25">
      <c r="G59" s="54"/>
    </row>
    <row r="60" spans="7:7" x14ac:dyDescent="0.25">
      <c r="G60" s="54"/>
    </row>
    <row r="61" spans="7:7" x14ac:dyDescent="0.25">
      <c r="G61" s="54"/>
    </row>
    <row r="62" spans="7:7" x14ac:dyDescent="0.25">
      <c r="G62" s="54"/>
    </row>
    <row r="63" spans="7:7" x14ac:dyDescent="0.25">
      <c r="G63" s="54"/>
    </row>
    <row r="64" spans="7:7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x14ac:dyDescent="0.25">
      <c r="G71" s="54"/>
    </row>
    <row r="72" spans="7:7" x14ac:dyDescent="0.25">
      <c r="G72" s="54"/>
    </row>
    <row r="73" spans="7:7" x14ac:dyDescent="0.25">
      <c r="G73" s="54"/>
    </row>
    <row r="74" spans="7:7" x14ac:dyDescent="0.25">
      <c r="G74" s="54"/>
    </row>
    <row r="75" spans="7:7" x14ac:dyDescent="0.25">
      <c r="G75" s="54"/>
    </row>
    <row r="76" spans="7:7" x14ac:dyDescent="0.25">
      <c r="G76" s="54"/>
    </row>
    <row r="77" spans="7:7" x14ac:dyDescent="0.25">
      <c r="G77" s="54"/>
    </row>
    <row r="78" spans="7:7" x14ac:dyDescent="0.25">
      <c r="G78" s="54"/>
    </row>
    <row r="79" spans="7:7" x14ac:dyDescent="0.25">
      <c r="G79" s="54"/>
    </row>
    <row r="80" spans="7:7" x14ac:dyDescent="0.25">
      <c r="G80" s="54"/>
    </row>
    <row r="81" spans="7:7" x14ac:dyDescent="0.25">
      <c r="G81" s="54"/>
    </row>
    <row r="82" spans="7:7" x14ac:dyDescent="0.25">
      <c r="G82" s="54"/>
    </row>
    <row r="83" spans="7:7" x14ac:dyDescent="0.25">
      <c r="G83" s="54"/>
    </row>
    <row r="84" spans="7:7" x14ac:dyDescent="0.25">
      <c r="G84" s="54"/>
    </row>
    <row r="85" spans="7:7" x14ac:dyDescent="0.25">
      <c r="G85" s="54"/>
    </row>
    <row r="86" spans="7:7" x14ac:dyDescent="0.25">
      <c r="G86" s="54"/>
    </row>
    <row r="87" spans="7:7" x14ac:dyDescent="0.25">
      <c r="G87" s="54"/>
    </row>
    <row r="88" spans="7:7" x14ac:dyDescent="0.25">
      <c r="G88" s="54"/>
    </row>
    <row r="89" spans="7:7" x14ac:dyDescent="0.25">
      <c r="G89" s="54"/>
    </row>
    <row r="90" spans="7:7" x14ac:dyDescent="0.25">
      <c r="G90" s="54"/>
    </row>
    <row r="91" spans="7:7" x14ac:dyDescent="0.25">
      <c r="G91" s="54"/>
    </row>
    <row r="92" spans="7:7" x14ac:dyDescent="0.25">
      <c r="G92" s="54"/>
    </row>
    <row r="93" spans="7:7" x14ac:dyDescent="0.25">
      <c r="G93" s="54"/>
    </row>
    <row r="94" spans="7:7" x14ac:dyDescent="0.25">
      <c r="G94" s="54"/>
    </row>
    <row r="95" spans="7:7" x14ac:dyDescent="0.25">
      <c r="G95" s="54"/>
    </row>
    <row r="96" spans="7:7" x14ac:dyDescent="0.25">
      <c r="G96" s="54"/>
    </row>
    <row r="97" spans="7:7" x14ac:dyDescent="0.25">
      <c r="G97" s="54"/>
    </row>
    <row r="98" spans="7:7" x14ac:dyDescent="0.25">
      <c r="G98" s="54"/>
    </row>
    <row r="99" spans="7:7" x14ac:dyDescent="0.25">
      <c r="G99" s="54"/>
    </row>
    <row r="100" spans="7:7" x14ac:dyDescent="0.25">
      <c r="G100" s="54"/>
    </row>
    <row r="101" spans="7:7" x14ac:dyDescent="0.25">
      <c r="G101" s="54"/>
    </row>
    <row r="102" spans="7:7" x14ac:dyDescent="0.25">
      <c r="G102" s="54"/>
    </row>
    <row r="103" spans="7:7" x14ac:dyDescent="0.25">
      <c r="G103" s="54"/>
    </row>
    <row r="104" spans="7:7" x14ac:dyDescent="0.25">
      <c r="G104" s="54"/>
    </row>
    <row r="105" spans="7:7" x14ac:dyDescent="0.25">
      <c r="G105" s="54"/>
    </row>
    <row r="106" spans="7:7" x14ac:dyDescent="0.25">
      <c r="G106" s="54"/>
    </row>
    <row r="107" spans="7:7" x14ac:dyDescent="0.25">
      <c r="G107" s="54"/>
    </row>
    <row r="108" spans="7:7" x14ac:dyDescent="0.25">
      <c r="G108" s="54"/>
    </row>
    <row r="109" spans="7:7" x14ac:dyDescent="0.25">
      <c r="G109" s="54"/>
    </row>
    <row r="110" spans="7:7" x14ac:dyDescent="0.25">
      <c r="G110" s="54"/>
    </row>
    <row r="111" spans="7:7" x14ac:dyDescent="0.25">
      <c r="G111" s="54"/>
    </row>
    <row r="112" spans="7:7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x14ac:dyDescent="0.25">
      <c r="G120" s="54"/>
    </row>
    <row r="121" spans="7:7" x14ac:dyDescent="0.25">
      <c r="G121" s="54"/>
    </row>
    <row r="122" spans="7:7" x14ac:dyDescent="0.25">
      <c r="G122" s="54"/>
    </row>
    <row r="123" spans="7:7" x14ac:dyDescent="0.25">
      <c r="G123" s="54"/>
    </row>
    <row r="124" spans="7:7" x14ac:dyDescent="0.25">
      <c r="G124" s="54"/>
    </row>
    <row r="125" spans="7:7" x14ac:dyDescent="0.25">
      <c r="G125" s="54"/>
    </row>
    <row r="126" spans="7:7" x14ac:dyDescent="0.25">
      <c r="G126" s="54"/>
    </row>
    <row r="127" spans="7:7" x14ac:dyDescent="0.25">
      <c r="G127" s="54"/>
    </row>
    <row r="128" spans="7:7" x14ac:dyDescent="0.25">
      <c r="G128" s="54"/>
    </row>
    <row r="129" spans="7:7" x14ac:dyDescent="0.25">
      <c r="G129" s="54"/>
    </row>
    <row r="130" spans="7:7" x14ac:dyDescent="0.25">
      <c r="G130" s="54"/>
    </row>
    <row r="131" spans="7:7" x14ac:dyDescent="0.25">
      <c r="G131" s="54"/>
    </row>
    <row r="132" spans="7:7" x14ac:dyDescent="0.25">
      <c r="G132" s="54"/>
    </row>
    <row r="133" spans="7:7" x14ac:dyDescent="0.25">
      <c r="G133" s="54"/>
    </row>
    <row r="134" spans="7:7" x14ac:dyDescent="0.25">
      <c r="G134" s="54"/>
    </row>
    <row r="136" spans="7:7" x14ac:dyDescent="0.25">
      <c r="G136" s="54"/>
    </row>
    <row r="137" spans="7:7" x14ac:dyDescent="0.25">
      <c r="G137" s="54"/>
    </row>
    <row r="138" spans="7:7" x14ac:dyDescent="0.25">
      <c r="G138" s="54"/>
    </row>
    <row r="139" spans="7:7" x14ac:dyDescent="0.25">
      <c r="G139" s="54"/>
    </row>
    <row r="140" spans="7:7" x14ac:dyDescent="0.25">
      <c r="G140" s="54"/>
    </row>
    <row r="141" spans="7:7" x14ac:dyDescent="0.25">
      <c r="G141" s="5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33" sqref="C33"/>
      <pageMargins left="0.74803149606299213" right="0.74803149606299213" top="0.98425196850393704" bottom="0.98425196850393704" header="0" footer="0"/>
      <pageSetup paperSize="9" scale="29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pageMargins left="0.74803149606299213" right="0.74803149606299213" top="0.98425196850393704" bottom="0.98425196850393704" header="0" footer="0"/>
  <pageSetup paperSize="9" scale="50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šolnina!$A$2:$A$7</xm:f>
          </x14:formula1>
          <xm:sqref>E7:E11 E13:E17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0"/>
  <sheetViews>
    <sheetView view="pageBreakPreview" zoomScale="70" zoomScaleNormal="42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59" style="93" customWidth="1"/>
    <col min="4" max="5" width="20.5703125" style="94" customWidth="1"/>
    <col min="6" max="6" width="19.85546875" style="95" customWidth="1"/>
    <col min="7" max="7" width="2.42578125" style="65" customWidth="1"/>
    <col min="8" max="8" width="13" style="240" customWidth="1"/>
    <col min="9" max="9" width="9.140625" style="65" customWidth="1"/>
    <col min="10" max="10" width="9.140625" style="65"/>
    <col min="11" max="11" width="11.28515625" style="65" customWidth="1"/>
    <col min="12" max="16384" width="9.140625" style="65"/>
  </cols>
  <sheetData>
    <row r="1" spans="1:8" s="66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237"/>
    </row>
    <row r="2" spans="1:8" s="66" customFormat="1" ht="20.100000000000001" customHeight="1" x14ac:dyDescent="0.35">
      <c r="A2" s="286"/>
      <c r="B2" s="210"/>
      <c r="C2" s="210"/>
      <c r="D2" s="210"/>
      <c r="E2" s="210"/>
      <c r="F2" s="210"/>
      <c r="H2" s="237"/>
    </row>
    <row r="3" spans="1:8" s="66" customFormat="1" ht="20.100000000000001" customHeight="1" x14ac:dyDescent="0.35">
      <c r="A3" s="629" t="s">
        <v>665</v>
      </c>
      <c r="B3" s="210"/>
      <c r="C3" s="210"/>
      <c r="D3" s="210"/>
      <c r="E3" s="210"/>
      <c r="F3" s="210"/>
      <c r="H3" s="237"/>
    </row>
    <row r="4" spans="1:8" s="66" customFormat="1" ht="20.100000000000001" customHeight="1" x14ac:dyDescent="0.35">
      <c r="A4" s="286"/>
      <c r="B4" s="210"/>
      <c r="C4" s="210"/>
      <c r="D4" s="210"/>
      <c r="E4" s="210"/>
      <c r="F4" s="87"/>
      <c r="H4" s="237"/>
    </row>
    <row r="5" spans="1:8" ht="72.75" customHeight="1" x14ac:dyDescent="0.25">
      <c r="A5" s="632" t="s">
        <v>146</v>
      </c>
      <c r="B5" s="633"/>
      <c r="C5" s="221" t="s">
        <v>147</v>
      </c>
      <c r="D5" s="199" t="s">
        <v>629</v>
      </c>
      <c r="E5" s="199" t="s">
        <v>627</v>
      </c>
      <c r="F5" s="287" t="s">
        <v>628</v>
      </c>
      <c r="H5" s="196"/>
    </row>
    <row r="6" spans="1:8" ht="37.9" customHeight="1" x14ac:dyDescent="0.25">
      <c r="A6" s="179" t="s">
        <v>3</v>
      </c>
      <c r="B6" s="238"/>
      <c r="C6" s="208" t="s">
        <v>29</v>
      </c>
      <c r="D6" s="199"/>
      <c r="E6" s="199"/>
      <c r="F6" s="287"/>
      <c r="H6" s="196"/>
    </row>
    <row r="7" spans="1:8" x14ac:dyDescent="0.25">
      <c r="A7" s="186"/>
      <c r="B7" s="180" t="s">
        <v>26</v>
      </c>
      <c r="C7" s="239" t="s">
        <v>486</v>
      </c>
      <c r="D7" s="102">
        <v>3</v>
      </c>
      <c r="E7" s="250">
        <v>8000</v>
      </c>
      <c r="F7" s="297">
        <f>E7*D7</f>
        <v>24000</v>
      </c>
    </row>
    <row r="8" spans="1:8" x14ac:dyDescent="0.25">
      <c r="A8" s="184"/>
      <c r="B8" s="181"/>
      <c r="C8" s="239" t="s">
        <v>487</v>
      </c>
      <c r="D8" s="220">
        <v>3</v>
      </c>
      <c r="E8" s="254">
        <v>8000</v>
      </c>
      <c r="F8" s="297">
        <f t="shared" ref="F8:F19" si="0">E8*D8</f>
        <v>24000</v>
      </c>
    </row>
    <row r="9" spans="1:8" x14ac:dyDescent="0.25">
      <c r="A9" s="184"/>
      <c r="B9" s="181"/>
      <c r="C9" s="239" t="s">
        <v>54</v>
      </c>
      <c r="D9" s="220">
        <v>3</v>
      </c>
      <c r="E9" s="254">
        <v>11000</v>
      </c>
      <c r="F9" s="297">
        <f t="shared" si="0"/>
        <v>33000</v>
      </c>
    </row>
    <row r="10" spans="1:8" x14ac:dyDescent="0.25">
      <c r="A10" s="184"/>
      <c r="B10" s="181"/>
      <c r="C10" s="187" t="s">
        <v>488</v>
      </c>
      <c r="D10" s="102">
        <v>3</v>
      </c>
      <c r="E10" s="250">
        <v>5500</v>
      </c>
      <c r="F10" s="297">
        <f t="shared" si="0"/>
        <v>16500</v>
      </c>
    </row>
    <row r="11" spans="1:8" x14ac:dyDescent="0.25">
      <c r="A11" s="181"/>
      <c r="B11" s="181" t="s">
        <v>27</v>
      </c>
      <c r="C11" s="213" t="s">
        <v>489</v>
      </c>
      <c r="D11" s="102">
        <v>3</v>
      </c>
      <c r="E11" s="250">
        <v>8000</v>
      </c>
      <c r="F11" s="297">
        <f t="shared" si="0"/>
        <v>24000</v>
      </c>
    </row>
    <row r="12" spans="1:8" x14ac:dyDescent="0.25">
      <c r="A12" s="181"/>
      <c r="B12" s="181"/>
      <c r="C12" s="213" t="s">
        <v>490</v>
      </c>
      <c r="D12" s="220">
        <v>3</v>
      </c>
      <c r="E12" s="254">
        <v>8000</v>
      </c>
      <c r="F12" s="297">
        <f t="shared" si="0"/>
        <v>24000</v>
      </c>
    </row>
    <row r="13" spans="1:8" x14ac:dyDescent="0.25">
      <c r="A13" s="181"/>
      <c r="B13" s="181"/>
      <c r="C13" s="213" t="s">
        <v>491</v>
      </c>
      <c r="D13" s="220">
        <v>3</v>
      </c>
      <c r="E13" s="254">
        <v>11000</v>
      </c>
      <c r="F13" s="297">
        <f t="shared" si="0"/>
        <v>33000</v>
      </c>
    </row>
    <row r="14" spans="1:8" x14ac:dyDescent="0.25">
      <c r="A14" s="181"/>
      <c r="B14" s="181"/>
      <c r="C14" s="213" t="s">
        <v>56</v>
      </c>
      <c r="D14" s="220">
        <v>3</v>
      </c>
      <c r="E14" s="254">
        <v>8000</v>
      </c>
      <c r="F14" s="297">
        <f t="shared" si="0"/>
        <v>24000</v>
      </c>
    </row>
    <row r="15" spans="1:8" x14ac:dyDescent="0.25">
      <c r="A15" s="181"/>
      <c r="B15" s="181"/>
      <c r="C15" s="213" t="s">
        <v>52</v>
      </c>
      <c r="D15" s="220">
        <v>3</v>
      </c>
      <c r="E15" s="254">
        <v>8000</v>
      </c>
      <c r="F15" s="297">
        <f t="shared" si="0"/>
        <v>24000</v>
      </c>
    </row>
    <row r="16" spans="1:8" x14ac:dyDescent="0.25">
      <c r="A16" s="181"/>
      <c r="B16" s="181"/>
      <c r="C16" s="213" t="s">
        <v>57</v>
      </c>
      <c r="D16" s="220">
        <v>3</v>
      </c>
      <c r="E16" s="254">
        <v>8000</v>
      </c>
      <c r="F16" s="297">
        <f t="shared" si="0"/>
        <v>24000</v>
      </c>
    </row>
    <row r="17" spans="1:9" x14ac:dyDescent="0.25">
      <c r="A17" s="181"/>
      <c r="B17" s="181"/>
      <c r="C17" s="213" t="s">
        <v>55</v>
      </c>
      <c r="D17" s="220">
        <v>3</v>
      </c>
      <c r="E17" s="254">
        <v>11000</v>
      </c>
      <c r="F17" s="297">
        <f t="shared" si="0"/>
        <v>33000</v>
      </c>
    </row>
    <row r="18" spans="1:9" x14ac:dyDescent="0.25">
      <c r="A18" s="181"/>
      <c r="B18" s="181"/>
      <c r="C18" s="213" t="s">
        <v>53</v>
      </c>
      <c r="D18" s="220">
        <v>3</v>
      </c>
      <c r="E18" s="254">
        <v>8000</v>
      </c>
      <c r="F18" s="297">
        <f t="shared" si="0"/>
        <v>24000</v>
      </c>
    </row>
    <row r="19" spans="1:9" x14ac:dyDescent="0.25">
      <c r="A19" s="181"/>
      <c r="B19" s="181"/>
      <c r="C19" s="213" t="s">
        <v>492</v>
      </c>
      <c r="D19" s="220">
        <v>3</v>
      </c>
      <c r="E19" s="254">
        <v>8000</v>
      </c>
      <c r="F19" s="297">
        <f t="shared" si="0"/>
        <v>24000</v>
      </c>
    </row>
    <row r="20" spans="1:9" ht="35.25" customHeight="1" x14ac:dyDescent="0.25">
      <c r="A20" s="288"/>
      <c r="B20" s="90"/>
      <c r="C20" s="91" t="s">
        <v>31</v>
      </c>
      <c r="D20" s="197"/>
      <c r="E20" s="201"/>
      <c r="F20" s="261"/>
    </row>
    <row r="21" spans="1:9" x14ac:dyDescent="0.25">
      <c r="A21" s="180"/>
      <c r="B21" s="180"/>
      <c r="C21" s="213" t="s">
        <v>51</v>
      </c>
      <c r="D21" s="102">
        <v>2</v>
      </c>
      <c r="E21" s="250">
        <v>8000</v>
      </c>
      <c r="F21" s="297">
        <f>D21*E21</f>
        <v>16000</v>
      </c>
    </row>
    <row r="22" spans="1:9" x14ac:dyDescent="0.25">
      <c r="A22" s="181"/>
      <c r="B22" s="181"/>
      <c r="C22" s="213" t="s">
        <v>317</v>
      </c>
      <c r="D22" s="220">
        <v>2</v>
      </c>
      <c r="E22" s="254">
        <v>15000</v>
      </c>
      <c r="F22" s="297">
        <f t="shared" ref="F22:F35" si="1">D22*E22</f>
        <v>30000</v>
      </c>
      <c r="I22" s="241"/>
    </row>
    <row r="23" spans="1:9" x14ac:dyDescent="0.25">
      <c r="A23" s="181"/>
      <c r="B23" s="181"/>
      <c r="C23" s="213" t="s">
        <v>53</v>
      </c>
      <c r="D23" s="220">
        <v>2</v>
      </c>
      <c r="E23" s="254">
        <v>8000</v>
      </c>
      <c r="F23" s="297">
        <f t="shared" si="1"/>
        <v>16000</v>
      </c>
    </row>
    <row r="24" spans="1:9" x14ac:dyDescent="0.25">
      <c r="A24" s="181"/>
      <c r="B24" s="181"/>
      <c r="C24" s="213" t="s">
        <v>315</v>
      </c>
      <c r="D24" s="220">
        <v>2</v>
      </c>
      <c r="E24" s="254">
        <v>8000</v>
      </c>
      <c r="F24" s="297">
        <f t="shared" si="1"/>
        <v>16000</v>
      </c>
    </row>
    <row r="25" spans="1:9" x14ac:dyDescent="0.25">
      <c r="A25" s="181"/>
      <c r="B25" s="181"/>
      <c r="C25" s="213" t="s">
        <v>606</v>
      </c>
      <c r="D25" s="220">
        <v>2</v>
      </c>
      <c r="E25" s="254">
        <v>8000</v>
      </c>
      <c r="F25" s="297">
        <f t="shared" si="1"/>
        <v>16000</v>
      </c>
    </row>
    <row r="26" spans="1:9" ht="18" customHeight="1" x14ac:dyDescent="0.25">
      <c r="A26" s="181"/>
      <c r="B26" s="181"/>
      <c r="C26" s="213" t="s">
        <v>311</v>
      </c>
      <c r="D26" s="102">
        <v>2</v>
      </c>
      <c r="E26" s="250">
        <v>11000</v>
      </c>
      <c r="F26" s="297">
        <f t="shared" si="1"/>
        <v>22000</v>
      </c>
    </row>
    <row r="27" spans="1:9" x14ac:dyDescent="0.25">
      <c r="A27" s="181"/>
      <c r="B27" s="181"/>
      <c r="C27" s="213" t="s">
        <v>310</v>
      </c>
      <c r="D27" s="102">
        <v>2</v>
      </c>
      <c r="E27" s="250">
        <v>8000</v>
      </c>
      <c r="F27" s="297">
        <f t="shared" si="1"/>
        <v>16000</v>
      </c>
    </row>
    <row r="28" spans="1:9" x14ac:dyDescent="0.25">
      <c r="A28" s="181"/>
      <c r="B28" s="181"/>
      <c r="C28" s="213" t="s">
        <v>55</v>
      </c>
      <c r="D28" s="220">
        <v>2</v>
      </c>
      <c r="E28" s="254">
        <v>11000</v>
      </c>
      <c r="F28" s="297">
        <f t="shared" si="1"/>
        <v>22000</v>
      </c>
    </row>
    <row r="29" spans="1:9" x14ac:dyDescent="0.25">
      <c r="A29" s="181"/>
      <c r="B29" s="181"/>
      <c r="C29" s="213" t="s">
        <v>312</v>
      </c>
      <c r="D29" s="220">
        <v>2</v>
      </c>
      <c r="E29" s="254">
        <v>8000</v>
      </c>
      <c r="F29" s="297">
        <f t="shared" si="1"/>
        <v>16000</v>
      </c>
    </row>
    <row r="30" spans="1:9" x14ac:dyDescent="0.25">
      <c r="A30" s="181"/>
      <c r="B30" s="181"/>
      <c r="C30" s="213" t="s">
        <v>57</v>
      </c>
      <c r="D30" s="220">
        <v>2</v>
      </c>
      <c r="E30" s="254">
        <v>11000</v>
      </c>
      <c r="F30" s="297">
        <f t="shared" si="1"/>
        <v>22000</v>
      </c>
    </row>
    <row r="31" spans="1:9" x14ac:dyDescent="0.25">
      <c r="A31" s="181"/>
      <c r="B31" s="181"/>
      <c r="C31" s="213" t="s">
        <v>316</v>
      </c>
      <c r="D31" s="220">
        <v>2</v>
      </c>
      <c r="E31" s="254">
        <v>8000</v>
      </c>
      <c r="F31" s="297">
        <f t="shared" si="1"/>
        <v>16000</v>
      </c>
      <c r="I31" s="241"/>
    </row>
    <row r="32" spans="1:9" ht="18.75" customHeight="1" x14ac:dyDescent="0.25">
      <c r="A32" s="181"/>
      <c r="B32" s="181"/>
      <c r="C32" s="213" t="s">
        <v>313</v>
      </c>
      <c r="D32" s="220">
        <v>2</v>
      </c>
      <c r="E32" s="254">
        <v>11000</v>
      </c>
      <c r="F32" s="297">
        <f t="shared" si="1"/>
        <v>22000</v>
      </c>
    </row>
    <row r="33" spans="1:9" ht="21" customHeight="1" x14ac:dyDescent="0.25">
      <c r="A33" s="181"/>
      <c r="B33" s="181"/>
      <c r="C33" s="213" t="s">
        <v>363</v>
      </c>
      <c r="D33" s="291">
        <v>2</v>
      </c>
      <c r="E33" s="252">
        <v>3000</v>
      </c>
      <c r="F33" s="297">
        <f t="shared" si="1"/>
        <v>6000</v>
      </c>
    </row>
    <row r="34" spans="1:9" x14ac:dyDescent="0.25">
      <c r="A34" s="181"/>
      <c r="B34" s="181"/>
      <c r="C34" s="213" t="s">
        <v>314</v>
      </c>
      <c r="D34" s="220">
        <v>2</v>
      </c>
      <c r="E34" s="254">
        <v>11000</v>
      </c>
      <c r="F34" s="297">
        <f t="shared" si="1"/>
        <v>22000</v>
      </c>
    </row>
    <row r="35" spans="1:9" x14ac:dyDescent="0.25">
      <c r="A35" s="181"/>
      <c r="B35" s="181"/>
      <c r="C35" s="213" t="s">
        <v>59</v>
      </c>
      <c r="D35" s="220">
        <v>2</v>
      </c>
      <c r="E35" s="254">
        <v>11000</v>
      </c>
      <c r="F35" s="297">
        <f t="shared" si="1"/>
        <v>22000</v>
      </c>
    </row>
    <row r="36" spans="1:9" ht="37.5" customHeight="1" x14ac:dyDescent="0.25">
      <c r="A36" s="288"/>
      <c r="B36" s="90"/>
      <c r="C36" s="91" t="s">
        <v>32</v>
      </c>
      <c r="D36" s="197"/>
      <c r="E36" s="197"/>
      <c r="F36" s="289"/>
    </row>
    <row r="38" spans="1:9" ht="35.25" customHeight="1" x14ac:dyDescent="0.25">
      <c r="A38" s="288"/>
      <c r="B38" s="96"/>
      <c r="C38" s="293" t="s">
        <v>188</v>
      </c>
      <c r="D38" s="98"/>
      <c r="E38" s="98"/>
      <c r="F38" s="203"/>
    </row>
    <row r="39" spans="1:9" ht="18.75" x14ac:dyDescent="0.3">
      <c r="A39" s="242"/>
      <c r="B39" s="242"/>
      <c r="C39" s="298" t="s">
        <v>60</v>
      </c>
      <c r="D39" s="138"/>
      <c r="E39" s="138"/>
      <c r="F39" s="204"/>
    </row>
    <row r="40" spans="1:9" x14ac:dyDescent="0.25">
      <c r="A40" s="243"/>
      <c r="B40" s="243"/>
      <c r="C40" s="244" t="s">
        <v>51</v>
      </c>
      <c r="D40" s="139"/>
      <c r="E40" s="139"/>
      <c r="F40" s="205"/>
    </row>
    <row r="41" spans="1:9" x14ac:dyDescent="0.25">
      <c r="A41" s="243"/>
      <c r="B41" s="243"/>
      <c r="C41" s="245" t="s">
        <v>82</v>
      </c>
      <c r="D41" s="140"/>
      <c r="E41" s="140"/>
      <c r="F41" s="77">
        <v>11.93</v>
      </c>
      <c r="I41" s="246"/>
    </row>
    <row r="42" spans="1:9" x14ac:dyDescent="0.25">
      <c r="A42" s="243"/>
      <c r="B42" s="243"/>
      <c r="C42" s="245" t="s">
        <v>83</v>
      </c>
      <c r="D42" s="140"/>
      <c r="E42" s="140"/>
      <c r="F42" s="77">
        <v>65.72</v>
      </c>
      <c r="I42" s="246"/>
    </row>
    <row r="43" spans="1:9" x14ac:dyDescent="0.25">
      <c r="A43" s="243"/>
      <c r="B43" s="243"/>
      <c r="C43" s="245" t="s">
        <v>84</v>
      </c>
      <c r="D43" s="140"/>
      <c r="E43" s="140"/>
      <c r="F43" s="77">
        <v>16.690000000000001</v>
      </c>
      <c r="I43" s="246"/>
    </row>
    <row r="44" spans="1:9" x14ac:dyDescent="0.25">
      <c r="A44" s="243"/>
      <c r="B44" s="243"/>
      <c r="C44" s="299" t="s">
        <v>54</v>
      </c>
      <c r="D44" s="138"/>
      <c r="E44" s="138"/>
      <c r="F44" s="255"/>
      <c r="I44" s="246"/>
    </row>
    <row r="45" spans="1:9" x14ac:dyDescent="0.25">
      <c r="A45" s="243"/>
      <c r="B45" s="243"/>
      <c r="C45" s="245" t="s">
        <v>85</v>
      </c>
      <c r="D45" s="140"/>
      <c r="E45" s="140"/>
      <c r="F45" s="300">
        <v>124.71</v>
      </c>
      <c r="I45" s="246"/>
    </row>
    <row r="46" spans="1:9" x14ac:dyDescent="0.25">
      <c r="A46" s="243"/>
      <c r="B46" s="243"/>
      <c r="C46" s="245" t="s">
        <v>86</v>
      </c>
      <c r="D46" s="140"/>
      <c r="E46" s="140"/>
      <c r="F46" s="300">
        <v>253.14</v>
      </c>
      <c r="I46" s="246"/>
    </row>
    <row r="47" spans="1:9" x14ac:dyDescent="0.25">
      <c r="A47" s="243"/>
      <c r="B47" s="243"/>
      <c r="C47" s="245" t="s">
        <v>87</v>
      </c>
      <c r="D47" s="140"/>
      <c r="E47" s="140"/>
      <c r="F47" s="300">
        <v>111.22</v>
      </c>
      <c r="I47" s="246"/>
    </row>
    <row r="48" spans="1:9" x14ac:dyDescent="0.25">
      <c r="A48" s="243"/>
      <c r="B48" s="243"/>
      <c r="C48" s="299" t="s">
        <v>56</v>
      </c>
      <c r="D48" s="138"/>
      <c r="E48" s="138"/>
      <c r="F48" s="255"/>
      <c r="I48" s="246"/>
    </row>
    <row r="49" spans="1:9" x14ac:dyDescent="0.25">
      <c r="A49" s="243"/>
      <c r="B49" s="243"/>
      <c r="C49" s="245" t="s">
        <v>581</v>
      </c>
      <c r="D49" s="141"/>
      <c r="E49" s="141"/>
      <c r="F49" s="83">
        <v>0</v>
      </c>
      <c r="I49" s="246"/>
    </row>
    <row r="50" spans="1:9" x14ac:dyDescent="0.25">
      <c r="A50" s="243"/>
      <c r="B50" s="243"/>
      <c r="C50" s="245" t="s">
        <v>600</v>
      </c>
      <c r="D50" s="141"/>
      <c r="E50" s="141"/>
      <c r="F50" s="83">
        <v>0</v>
      </c>
      <c r="I50" s="246"/>
    </row>
    <row r="51" spans="1:9" s="301" customFormat="1" x14ac:dyDescent="0.25">
      <c r="A51" s="243"/>
      <c r="B51" s="243"/>
      <c r="C51" s="245" t="s">
        <v>661</v>
      </c>
      <c r="D51" s="140"/>
      <c r="E51" s="140"/>
      <c r="F51" s="83">
        <v>0</v>
      </c>
      <c r="H51" s="302"/>
      <c r="I51" s="303"/>
    </row>
    <row r="52" spans="1:9" x14ac:dyDescent="0.25">
      <c r="A52" s="243"/>
      <c r="B52" s="243"/>
      <c r="C52" s="299" t="s">
        <v>58</v>
      </c>
      <c r="D52" s="138"/>
      <c r="E52" s="138"/>
      <c r="F52" s="255"/>
      <c r="I52" s="246"/>
    </row>
    <row r="53" spans="1:9" x14ac:dyDescent="0.25">
      <c r="A53" s="243"/>
      <c r="B53" s="243"/>
      <c r="C53" s="245" t="s">
        <v>288</v>
      </c>
      <c r="D53" s="140"/>
      <c r="E53" s="140"/>
      <c r="F53" s="300">
        <v>36.340000000000003</v>
      </c>
      <c r="I53" s="246"/>
    </row>
    <row r="54" spans="1:9" x14ac:dyDescent="0.25">
      <c r="A54" s="243"/>
      <c r="B54" s="243"/>
      <c r="C54" s="245" t="s">
        <v>289</v>
      </c>
      <c r="D54" s="140"/>
      <c r="E54" s="140"/>
      <c r="F54" s="300">
        <v>77.290000000000006</v>
      </c>
      <c r="I54" s="246"/>
    </row>
    <row r="55" spans="1:9" x14ac:dyDescent="0.25">
      <c r="A55" s="243"/>
      <c r="B55" s="243"/>
      <c r="C55" s="245" t="s">
        <v>290</v>
      </c>
      <c r="D55" s="140"/>
      <c r="E55" s="140"/>
      <c r="F55" s="300">
        <v>110.5</v>
      </c>
      <c r="I55" s="246"/>
    </row>
    <row r="56" spans="1:9" ht="18.75" x14ac:dyDescent="0.3">
      <c r="A56" s="243"/>
      <c r="B56" s="243"/>
      <c r="C56" s="247" t="s">
        <v>61</v>
      </c>
      <c r="D56" s="142"/>
      <c r="E56" s="142"/>
      <c r="F56" s="256"/>
      <c r="I56" s="246"/>
    </row>
    <row r="57" spans="1:9" x14ac:dyDescent="0.25">
      <c r="A57" s="243"/>
      <c r="B57" s="243"/>
      <c r="C57" s="299" t="s">
        <v>51</v>
      </c>
      <c r="D57" s="138"/>
      <c r="E57" s="138"/>
      <c r="F57" s="255"/>
      <c r="I57" s="246"/>
    </row>
    <row r="58" spans="1:9" x14ac:dyDescent="0.25">
      <c r="A58" s="243"/>
      <c r="B58" s="243"/>
      <c r="C58" s="245" t="s">
        <v>291</v>
      </c>
      <c r="D58" s="143"/>
      <c r="E58" s="143"/>
      <c r="F58" s="83">
        <v>3.67</v>
      </c>
      <c r="I58" s="246"/>
    </row>
    <row r="59" spans="1:9" x14ac:dyDescent="0.25">
      <c r="A59" s="243"/>
      <c r="B59" s="243"/>
      <c r="C59" s="245" t="s">
        <v>292</v>
      </c>
      <c r="D59" s="143"/>
      <c r="E59" s="143"/>
      <c r="F59" s="83">
        <v>31.33</v>
      </c>
      <c r="I59" s="246"/>
    </row>
    <row r="60" spans="1:9" x14ac:dyDescent="0.25">
      <c r="A60" s="243"/>
      <c r="B60" s="243"/>
      <c r="C60" s="245" t="s">
        <v>293</v>
      </c>
      <c r="D60" s="144"/>
      <c r="E60" s="144"/>
      <c r="F60" s="83">
        <v>33.880000000000003</v>
      </c>
      <c r="I60" s="246"/>
    </row>
    <row r="61" spans="1:9" x14ac:dyDescent="0.25">
      <c r="A61" s="243"/>
      <c r="B61" s="243"/>
      <c r="C61" s="299" t="s">
        <v>52</v>
      </c>
      <c r="D61" s="138"/>
      <c r="E61" s="138"/>
      <c r="F61" s="255"/>
      <c r="I61" s="246"/>
    </row>
    <row r="62" spans="1:9" x14ac:dyDescent="0.25">
      <c r="A62" s="243"/>
      <c r="B62" s="243"/>
      <c r="C62" s="245" t="s">
        <v>88</v>
      </c>
      <c r="D62" s="143"/>
      <c r="E62" s="143"/>
      <c r="F62" s="300">
        <v>16.89</v>
      </c>
      <c r="I62" s="246"/>
    </row>
    <row r="63" spans="1:9" x14ac:dyDescent="0.25">
      <c r="A63" s="243"/>
      <c r="B63" s="243"/>
      <c r="C63" s="245" t="s">
        <v>89</v>
      </c>
      <c r="D63" s="140"/>
      <c r="E63" s="140"/>
      <c r="F63" s="300">
        <v>56.32</v>
      </c>
      <c r="I63" s="246"/>
    </row>
    <row r="64" spans="1:9" x14ac:dyDescent="0.25">
      <c r="A64" s="243"/>
      <c r="B64" s="243"/>
      <c r="C64" s="245" t="s">
        <v>90</v>
      </c>
      <c r="D64" s="140"/>
      <c r="E64" s="140"/>
      <c r="F64" s="300">
        <v>16.62</v>
      </c>
      <c r="I64" s="246"/>
    </row>
    <row r="65" spans="1:9" x14ac:dyDescent="0.25">
      <c r="A65" s="243"/>
      <c r="B65" s="243"/>
      <c r="C65" s="245" t="s">
        <v>91</v>
      </c>
      <c r="D65" s="143"/>
      <c r="E65" s="143"/>
      <c r="F65" s="257">
        <v>8</v>
      </c>
      <c r="I65" s="246"/>
    </row>
    <row r="66" spans="1:9" x14ac:dyDescent="0.25">
      <c r="A66" s="243"/>
      <c r="B66" s="243"/>
      <c r="C66" s="245" t="s">
        <v>92</v>
      </c>
      <c r="D66" s="143"/>
      <c r="E66" s="143"/>
      <c r="F66" s="257">
        <v>43.25</v>
      </c>
      <c r="I66" s="246"/>
    </row>
    <row r="67" spans="1:9" x14ac:dyDescent="0.25">
      <c r="A67" s="243"/>
      <c r="B67" s="243"/>
      <c r="C67" s="245" t="s">
        <v>93</v>
      </c>
      <c r="D67" s="143"/>
      <c r="E67" s="143"/>
      <c r="F67" s="257">
        <v>12.61</v>
      </c>
      <c r="I67" s="246"/>
    </row>
    <row r="68" spans="1:9" x14ac:dyDescent="0.25">
      <c r="A68" s="243"/>
      <c r="B68" s="243"/>
      <c r="C68" s="245" t="s">
        <v>259</v>
      </c>
      <c r="D68" s="144"/>
      <c r="E68" s="144"/>
      <c r="F68" s="258"/>
      <c r="I68" s="246"/>
    </row>
    <row r="69" spans="1:9" x14ac:dyDescent="0.25">
      <c r="A69" s="243"/>
      <c r="B69" s="243"/>
      <c r="C69" s="299" t="s">
        <v>53</v>
      </c>
      <c r="D69" s="138"/>
      <c r="E69" s="138"/>
      <c r="F69" s="255"/>
      <c r="I69" s="246"/>
    </row>
    <row r="70" spans="1:9" x14ac:dyDescent="0.25">
      <c r="A70" s="243"/>
      <c r="B70" s="243"/>
      <c r="C70" s="245" t="s">
        <v>30</v>
      </c>
      <c r="D70" s="140"/>
      <c r="E70" s="140"/>
      <c r="F70" s="300">
        <v>0</v>
      </c>
      <c r="I70" s="246"/>
    </row>
    <row r="71" spans="1:9" x14ac:dyDescent="0.25">
      <c r="A71" s="243"/>
      <c r="B71" s="243"/>
      <c r="C71" s="245" t="s">
        <v>36</v>
      </c>
      <c r="D71" s="140"/>
      <c r="E71" s="140"/>
      <c r="F71" s="300">
        <v>0</v>
      </c>
      <c r="I71" s="246"/>
    </row>
    <row r="72" spans="1:9" x14ac:dyDescent="0.25">
      <c r="A72" s="243"/>
      <c r="B72" s="243"/>
      <c r="C72" s="245" t="s">
        <v>28</v>
      </c>
      <c r="D72" s="140"/>
      <c r="E72" s="140"/>
      <c r="F72" s="300">
        <v>64.87</v>
      </c>
      <c r="I72" s="246"/>
    </row>
    <row r="73" spans="1:9" x14ac:dyDescent="0.25">
      <c r="A73" s="243"/>
      <c r="B73" s="243"/>
      <c r="C73" s="299" t="s">
        <v>54</v>
      </c>
      <c r="D73" s="138"/>
      <c r="E73" s="138"/>
      <c r="F73" s="255"/>
      <c r="I73" s="246"/>
    </row>
    <row r="74" spans="1:9" x14ac:dyDescent="0.25">
      <c r="A74" s="243"/>
      <c r="B74" s="243"/>
      <c r="C74" s="245" t="s">
        <v>94</v>
      </c>
      <c r="D74" s="140"/>
      <c r="E74" s="140"/>
      <c r="F74" s="300">
        <v>68.260000000000005</v>
      </c>
      <c r="I74" s="246"/>
    </row>
    <row r="75" spans="1:9" x14ac:dyDescent="0.25">
      <c r="A75" s="243"/>
      <c r="B75" s="243"/>
      <c r="C75" s="245" t="s">
        <v>95</v>
      </c>
      <c r="D75" s="140"/>
      <c r="E75" s="140"/>
      <c r="F75" s="300">
        <v>145.91999999999999</v>
      </c>
      <c r="I75" s="246"/>
    </row>
    <row r="76" spans="1:9" x14ac:dyDescent="0.25">
      <c r="A76" s="243"/>
      <c r="B76" s="243"/>
      <c r="C76" s="245" t="s">
        <v>96</v>
      </c>
      <c r="D76" s="140"/>
      <c r="E76" s="140"/>
      <c r="F76" s="300">
        <v>173.73</v>
      </c>
      <c r="I76" s="246"/>
    </row>
    <row r="77" spans="1:9" x14ac:dyDescent="0.25">
      <c r="A77" s="243"/>
      <c r="B77" s="243"/>
      <c r="C77" s="299" t="s">
        <v>55</v>
      </c>
      <c r="D77" s="138"/>
      <c r="E77" s="138"/>
      <c r="F77" s="255"/>
      <c r="I77" s="246"/>
    </row>
    <row r="78" spans="1:9" x14ac:dyDescent="0.25">
      <c r="A78" s="243"/>
      <c r="B78" s="243"/>
      <c r="C78" s="245" t="s">
        <v>97</v>
      </c>
      <c r="D78" s="140"/>
      <c r="E78" s="140"/>
      <c r="F78" s="300">
        <v>75.25</v>
      </c>
      <c r="I78" s="246"/>
    </row>
    <row r="79" spans="1:9" x14ac:dyDescent="0.25">
      <c r="A79" s="243"/>
      <c r="B79" s="243"/>
      <c r="C79" s="245" t="s">
        <v>98</v>
      </c>
      <c r="D79" s="140"/>
      <c r="E79" s="140"/>
      <c r="F79" s="300">
        <v>74.900000000000006</v>
      </c>
      <c r="I79" s="246"/>
    </row>
    <row r="80" spans="1:9" x14ac:dyDescent="0.25">
      <c r="A80" s="243"/>
      <c r="B80" s="243"/>
      <c r="C80" s="245" t="s">
        <v>99</v>
      </c>
      <c r="D80" s="140"/>
      <c r="E80" s="140"/>
      <c r="F80" s="300">
        <v>79.88</v>
      </c>
      <c r="I80" s="246"/>
    </row>
    <row r="81" spans="1:9" x14ac:dyDescent="0.25">
      <c r="A81" s="243"/>
      <c r="B81" s="243"/>
      <c r="C81" s="299" t="s">
        <v>56</v>
      </c>
      <c r="D81" s="138"/>
      <c r="E81" s="138"/>
      <c r="F81" s="255"/>
      <c r="I81" s="246"/>
    </row>
    <row r="82" spans="1:9" x14ac:dyDescent="0.25">
      <c r="A82" s="243"/>
      <c r="B82" s="243"/>
      <c r="C82" s="245" t="s">
        <v>100</v>
      </c>
      <c r="D82" s="140"/>
      <c r="E82" s="140"/>
      <c r="F82" s="83">
        <v>8.0357142857142865</v>
      </c>
      <c r="I82" s="246"/>
    </row>
    <row r="83" spans="1:9" x14ac:dyDescent="0.25">
      <c r="A83" s="243"/>
      <c r="B83" s="243"/>
      <c r="C83" s="245" t="s">
        <v>101</v>
      </c>
      <c r="D83" s="140"/>
      <c r="E83" s="140"/>
      <c r="F83" s="83">
        <v>101.25000000000001</v>
      </c>
      <c r="I83" s="246"/>
    </row>
    <row r="84" spans="1:9" x14ac:dyDescent="0.25">
      <c r="A84" s="243"/>
      <c r="B84" s="243"/>
      <c r="C84" s="245" t="s">
        <v>102</v>
      </c>
      <c r="D84" s="140"/>
      <c r="E84" s="140"/>
      <c r="F84" s="83">
        <v>16.071428571428573</v>
      </c>
      <c r="I84" s="246"/>
    </row>
    <row r="85" spans="1:9" x14ac:dyDescent="0.25">
      <c r="A85" s="243"/>
      <c r="B85" s="243"/>
      <c r="C85" s="299" t="s">
        <v>57</v>
      </c>
      <c r="D85" s="138"/>
      <c r="E85" s="138"/>
      <c r="F85" s="255"/>
      <c r="I85" s="246"/>
    </row>
    <row r="86" spans="1:9" x14ac:dyDescent="0.25">
      <c r="A86" s="243"/>
      <c r="B86" s="243"/>
      <c r="C86" s="245" t="s">
        <v>103</v>
      </c>
      <c r="D86" s="140"/>
      <c r="E86" s="140"/>
      <c r="F86" s="83">
        <v>0</v>
      </c>
      <c r="I86" s="246"/>
    </row>
    <row r="87" spans="1:9" x14ac:dyDescent="0.25">
      <c r="A87" s="243"/>
      <c r="B87" s="243"/>
      <c r="C87" s="245" t="s">
        <v>104</v>
      </c>
      <c r="D87" s="140"/>
      <c r="E87" s="140"/>
      <c r="F87" s="83">
        <v>0</v>
      </c>
      <c r="I87" s="246"/>
    </row>
    <row r="88" spans="1:9" x14ac:dyDescent="0.25">
      <c r="A88" s="243"/>
      <c r="B88" s="243"/>
      <c r="C88" s="245" t="s">
        <v>105</v>
      </c>
      <c r="D88" s="140"/>
      <c r="E88" s="140"/>
      <c r="F88" s="83">
        <v>31</v>
      </c>
      <c r="I88" s="246"/>
    </row>
    <row r="89" spans="1:9" x14ac:dyDescent="0.25">
      <c r="A89" s="243"/>
      <c r="B89" s="243"/>
      <c r="C89" s="299" t="s">
        <v>58</v>
      </c>
      <c r="D89" s="138"/>
      <c r="E89" s="138"/>
      <c r="F89" s="255"/>
      <c r="I89" s="246"/>
    </row>
    <row r="90" spans="1:9" x14ac:dyDescent="0.25">
      <c r="A90" s="243"/>
      <c r="B90" s="243"/>
      <c r="C90" s="245" t="s">
        <v>294</v>
      </c>
      <c r="D90" s="140"/>
      <c r="E90" s="140"/>
      <c r="F90" s="300">
        <v>45.43</v>
      </c>
      <c r="I90" s="246"/>
    </row>
    <row r="91" spans="1:9" x14ac:dyDescent="0.25">
      <c r="A91" s="243"/>
      <c r="B91" s="243"/>
      <c r="C91" s="245" t="s">
        <v>295</v>
      </c>
      <c r="D91" s="140"/>
      <c r="E91" s="140"/>
      <c r="F91" s="300">
        <v>42.46</v>
      </c>
      <c r="I91" s="246"/>
    </row>
    <row r="92" spans="1:9" x14ac:dyDescent="0.25">
      <c r="A92" s="243"/>
      <c r="B92" s="243"/>
      <c r="C92" s="245" t="s">
        <v>296</v>
      </c>
      <c r="D92" s="144"/>
      <c r="E92" s="144"/>
      <c r="F92" s="258">
        <v>103.72</v>
      </c>
      <c r="I92" s="246"/>
    </row>
    <row r="93" spans="1:9" x14ac:dyDescent="0.25">
      <c r="A93" s="243"/>
      <c r="B93" s="243"/>
      <c r="C93" s="299" t="s">
        <v>59</v>
      </c>
      <c r="D93" s="138"/>
      <c r="E93" s="138"/>
      <c r="F93" s="255"/>
      <c r="I93" s="246"/>
    </row>
    <row r="94" spans="1:9" x14ac:dyDescent="0.25">
      <c r="A94" s="243"/>
      <c r="B94" s="243"/>
      <c r="C94" s="245" t="s">
        <v>106</v>
      </c>
      <c r="D94" s="140"/>
      <c r="E94" s="140"/>
      <c r="F94" s="300">
        <v>13</v>
      </c>
      <c r="I94" s="246"/>
    </row>
    <row r="95" spans="1:9" x14ac:dyDescent="0.25">
      <c r="A95" s="243"/>
      <c r="B95" s="243"/>
      <c r="C95" s="245" t="s">
        <v>107</v>
      </c>
      <c r="D95" s="140"/>
      <c r="E95" s="140"/>
      <c r="F95" s="300">
        <v>23</v>
      </c>
      <c r="I95" s="246"/>
    </row>
    <row r="96" spans="1:9" x14ac:dyDescent="0.25">
      <c r="A96" s="243"/>
      <c r="B96" s="243"/>
      <c r="C96" s="245" t="s">
        <v>108</v>
      </c>
      <c r="D96" s="140"/>
      <c r="E96" s="140"/>
      <c r="F96" s="300">
        <v>53</v>
      </c>
      <c r="I96" s="246"/>
    </row>
    <row r="97" spans="1:9" ht="18.75" x14ac:dyDescent="0.3">
      <c r="A97" s="243"/>
      <c r="B97" s="243"/>
      <c r="C97" s="247" t="s">
        <v>109</v>
      </c>
      <c r="D97" s="142"/>
      <c r="E97" s="142"/>
      <c r="F97" s="259"/>
      <c r="I97" s="246"/>
    </row>
    <row r="98" spans="1:9" x14ac:dyDescent="0.25">
      <c r="A98" s="243"/>
      <c r="B98" s="243"/>
      <c r="C98" s="299" t="s">
        <v>51</v>
      </c>
      <c r="D98" s="138"/>
      <c r="E98" s="138"/>
      <c r="F98" s="304"/>
      <c r="I98" s="246"/>
    </row>
    <row r="99" spans="1:9" x14ac:dyDescent="0.25">
      <c r="A99" s="243"/>
      <c r="B99" s="243"/>
      <c r="C99" s="305" t="s">
        <v>110</v>
      </c>
      <c r="D99" s="140"/>
      <c r="E99" s="140"/>
      <c r="F99" s="83">
        <v>30.2</v>
      </c>
      <c r="I99" s="246"/>
    </row>
    <row r="100" spans="1:9" x14ac:dyDescent="0.25">
      <c r="A100" s="243"/>
      <c r="B100" s="243"/>
      <c r="C100" s="305" t="s">
        <v>111</v>
      </c>
      <c r="D100" s="143"/>
      <c r="E100" s="143"/>
      <c r="F100" s="83">
        <v>68.599999999999994</v>
      </c>
      <c r="I100" s="246"/>
    </row>
    <row r="101" spans="1:9" x14ac:dyDescent="0.25">
      <c r="A101" s="243"/>
      <c r="B101" s="243"/>
      <c r="C101" s="305" t="s">
        <v>112</v>
      </c>
      <c r="D101" s="143"/>
      <c r="E101" s="143"/>
      <c r="F101" s="83">
        <v>21.25</v>
      </c>
      <c r="I101" s="246"/>
    </row>
    <row r="102" spans="1:9" x14ac:dyDescent="0.25">
      <c r="A102" s="243"/>
      <c r="B102" s="243"/>
      <c r="C102" s="305" t="s">
        <v>113</v>
      </c>
      <c r="D102" s="143"/>
      <c r="E102" s="143"/>
      <c r="F102" s="83">
        <v>31.2</v>
      </c>
      <c r="I102" s="246"/>
    </row>
    <row r="103" spans="1:9" x14ac:dyDescent="0.25">
      <c r="A103" s="243"/>
      <c r="B103" s="243"/>
      <c r="C103" s="299" t="s">
        <v>52</v>
      </c>
      <c r="D103" s="138"/>
      <c r="E103" s="138"/>
      <c r="F103" s="304"/>
      <c r="I103" s="246"/>
    </row>
    <row r="104" spans="1:9" x14ac:dyDescent="0.25">
      <c r="A104" s="243"/>
      <c r="B104" s="243"/>
      <c r="C104" s="245" t="s">
        <v>35</v>
      </c>
      <c r="D104" s="140"/>
      <c r="E104" s="140"/>
      <c r="F104" s="300">
        <v>264.35000000000002</v>
      </c>
      <c r="I104" s="246"/>
    </row>
    <row r="105" spans="1:9" x14ac:dyDescent="0.25">
      <c r="A105" s="243"/>
      <c r="B105" s="243"/>
      <c r="C105" s="245" t="s">
        <v>114</v>
      </c>
      <c r="D105" s="140"/>
      <c r="E105" s="140"/>
      <c r="F105" s="300">
        <v>36.25</v>
      </c>
      <c r="I105" s="246"/>
    </row>
    <row r="106" spans="1:9" x14ac:dyDescent="0.25">
      <c r="A106" s="243"/>
      <c r="B106" s="243"/>
      <c r="C106" s="245" t="s">
        <v>582</v>
      </c>
      <c r="D106" s="140"/>
      <c r="E106" s="140"/>
      <c r="F106" s="77">
        <v>0</v>
      </c>
      <c r="I106" s="246"/>
    </row>
    <row r="107" spans="1:9" x14ac:dyDescent="0.25">
      <c r="A107" s="243"/>
      <c r="B107" s="243"/>
      <c r="C107" s="245" t="s">
        <v>583</v>
      </c>
      <c r="D107" s="140"/>
      <c r="E107" s="140"/>
      <c r="F107" s="77">
        <v>0</v>
      </c>
      <c r="I107" s="246"/>
    </row>
    <row r="108" spans="1:9" s="323" customFormat="1" x14ac:dyDescent="0.25">
      <c r="A108" s="243"/>
      <c r="B108" s="243"/>
      <c r="C108" s="245" t="s">
        <v>634</v>
      </c>
      <c r="D108" s="140"/>
      <c r="E108" s="149"/>
      <c r="F108" s="83">
        <v>157</v>
      </c>
      <c r="H108" s="500"/>
      <c r="I108" s="246"/>
    </row>
    <row r="109" spans="1:9" s="323" customFormat="1" x14ac:dyDescent="0.25">
      <c r="A109" s="243"/>
      <c r="B109" s="243"/>
      <c r="C109" s="245" t="s">
        <v>635</v>
      </c>
      <c r="D109" s="140"/>
      <c r="E109" s="149"/>
      <c r="F109" s="83">
        <v>100</v>
      </c>
      <c r="H109" s="500"/>
      <c r="I109" s="246"/>
    </row>
    <row r="110" spans="1:9" x14ac:dyDescent="0.25">
      <c r="A110" s="243"/>
      <c r="B110" s="243"/>
      <c r="C110" s="299" t="s">
        <v>53</v>
      </c>
      <c r="D110" s="138"/>
      <c r="E110" s="138"/>
      <c r="F110" s="300"/>
      <c r="I110" s="246"/>
    </row>
    <row r="111" spans="1:9" x14ac:dyDescent="0.25">
      <c r="A111" s="243"/>
      <c r="B111" s="243"/>
      <c r="C111" s="245" t="s">
        <v>115</v>
      </c>
      <c r="D111" s="140"/>
      <c r="E111" s="140"/>
      <c r="F111" s="300">
        <v>41.66</v>
      </c>
      <c r="I111" s="246"/>
    </row>
    <row r="112" spans="1:9" x14ac:dyDescent="0.25">
      <c r="A112" s="243"/>
      <c r="B112" s="243"/>
      <c r="C112" s="245" t="s">
        <v>116</v>
      </c>
      <c r="D112" s="140"/>
      <c r="E112" s="140"/>
      <c r="F112" s="300">
        <v>8.8800000000000008</v>
      </c>
      <c r="I112" s="246"/>
    </row>
    <row r="113" spans="1:9" x14ac:dyDescent="0.25">
      <c r="A113" s="243"/>
      <c r="B113" s="243"/>
      <c r="C113" s="299" t="s">
        <v>54</v>
      </c>
      <c r="D113" s="138"/>
      <c r="E113" s="138"/>
      <c r="F113" s="300"/>
      <c r="I113" s="246"/>
    </row>
    <row r="114" spans="1:9" x14ac:dyDescent="0.25">
      <c r="A114" s="243"/>
      <c r="B114" s="243"/>
      <c r="C114" s="245" t="s">
        <v>117</v>
      </c>
      <c r="D114" s="140"/>
      <c r="E114" s="140"/>
      <c r="F114" s="300">
        <v>271.37</v>
      </c>
      <c r="I114" s="246"/>
    </row>
    <row r="115" spans="1:9" x14ac:dyDescent="0.25">
      <c r="A115" s="243"/>
      <c r="B115" s="243"/>
      <c r="C115" s="245" t="s">
        <v>118</v>
      </c>
      <c r="D115" s="140"/>
      <c r="E115" s="140"/>
      <c r="F115" s="300">
        <v>206.68</v>
      </c>
      <c r="I115" s="246"/>
    </row>
    <row r="116" spans="1:9" x14ac:dyDescent="0.25">
      <c r="A116" s="243"/>
      <c r="B116" s="243"/>
      <c r="C116" s="299" t="s">
        <v>55</v>
      </c>
      <c r="D116" s="138"/>
      <c r="E116" s="138"/>
      <c r="F116" s="300"/>
      <c r="I116" s="246"/>
    </row>
    <row r="117" spans="1:9" x14ac:dyDescent="0.25">
      <c r="A117" s="243"/>
      <c r="B117" s="243"/>
      <c r="C117" s="245" t="s">
        <v>119</v>
      </c>
      <c r="D117" s="140"/>
      <c r="E117" s="140"/>
      <c r="F117" s="300">
        <v>35.28</v>
      </c>
      <c r="I117" s="246"/>
    </row>
    <row r="118" spans="1:9" x14ac:dyDescent="0.25">
      <c r="A118" s="243"/>
      <c r="B118" s="243"/>
      <c r="C118" s="245" t="s">
        <v>120</v>
      </c>
      <c r="D118" s="140"/>
      <c r="E118" s="140"/>
      <c r="F118" s="300">
        <v>29.7</v>
      </c>
      <c r="I118" s="246"/>
    </row>
    <row r="119" spans="1:9" x14ac:dyDescent="0.25">
      <c r="A119" s="243"/>
      <c r="B119" s="243"/>
      <c r="C119" s="299" t="s">
        <v>56</v>
      </c>
      <c r="D119" s="138"/>
      <c r="E119" s="138"/>
      <c r="F119" s="83"/>
      <c r="I119" s="246"/>
    </row>
    <row r="120" spans="1:9" x14ac:dyDescent="0.25">
      <c r="A120" s="243"/>
      <c r="B120" s="243"/>
      <c r="C120" s="245" t="s">
        <v>121</v>
      </c>
      <c r="D120" s="140"/>
      <c r="E120" s="140"/>
      <c r="F120" s="304">
        <v>0</v>
      </c>
      <c r="I120" s="246"/>
    </row>
    <row r="121" spans="1:9" x14ac:dyDescent="0.25">
      <c r="A121" s="243"/>
      <c r="B121" s="243"/>
      <c r="C121" s="245" t="s">
        <v>122</v>
      </c>
      <c r="D121" s="140"/>
      <c r="E121" s="140"/>
      <c r="F121" s="83">
        <v>0</v>
      </c>
      <c r="I121" s="246"/>
    </row>
    <row r="122" spans="1:9" x14ac:dyDescent="0.25">
      <c r="A122" s="243"/>
      <c r="B122" s="243"/>
      <c r="C122" s="299" t="s">
        <v>57</v>
      </c>
      <c r="D122" s="138"/>
      <c r="E122" s="138"/>
      <c r="F122" s="77"/>
      <c r="I122" s="246"/>
    </row>
    <row r="123" spans="1:9" x14ac:dyDescent="0.25">
      <c r="A123" s="243"/>
      <c r="B123" s="243"/>
      <c r="C123" s="245" t="s">
        <v>123</v>
      </c>
      <c r="D123" s="140"/>
      <c r="E123" s="140"/>
      <c r="F123" s="83">
        <v>53</v>
      </c>
      <c r="I123" s="246"/>
    </row>
    <row r="124" spans="1:9" x14ac:dyDescent="0.25">
      <c r="A124" s="243"/>
      <c r="B124" s="243"/>
      <c r="C124" s="245" t="s">
        <v>124</v>
      </c>
      <c r="D124" s="140"/>
      <c r="E124" s="140"/>
      <c r="F124" s="77">
        <v>26</v>
      </c>
      <c r="I124" s="246"/>
    </row>
    <row r="125" spans="1:9" x14ac:dyDescent="0.25">
      <c r="A125" s="243"/>
      <c r="B125" s="243"/>
      <c r="C125" s="299" t="s">
        <v>58</v>
      </c>
      <c r="D125" s="138"/>
      <c r="E125" s="138"/>
      <c r="F125" s="304"/>
      <c r="I125" s="246"/>
    </row>
    <row r="126" spans="1:9" x14ac:dyDescent="0.25">
      <c r="A126" s="243"/>
      <c r="B126" s="243"/>
      <c r="C126" s="245" t="s">
        <v>125</v>
      </c>
      <c r="D126" s="143"/>
      <c r="E126" s="143"/>
      <c r="F126" s="257">
        <v>88.9</v>
      </c>
      <c r="I126" s="246"/>
    </row>
    <row r="127" spans="1:9" x14ac:dyDescent="0.25">
      <c r="A127" s="243"/>
      <c r="B127" s="243"/>
      <c r="C127" s="245" t="s">
        <v>126</v>
      </c>
      <c r="D127" s="143"/>
      <c r="E127" s="143"/>
      <c r="F127" s="257">
        <v>87.63</v>
      </c>
      <c r="I127" s="246"/>
    </row>
    <row r="128" spans="1:9" x14ac:dyDescent="0.25">
      <c r="A128" s="243"/>
      <c r="B128" s="243"/>
      <c r="C128" s="299" t="s">
        <v>59</v>
      </c>
      <c r="D128" s="138"/>
      <c r="E128" s="138"/>
      <c r="F128" s="300"/>
      <c r="I128" s="246"/>
    </row>
    <row r="129" spans="1:9" x14ac:dyDescent="0.25">
      <c r="A129" s="243"/>
      <c r="B129" s="243"/>
      <c r="C129" s="305" t="s">
        <v>127</v>
      </c>
      <c r="D129" s="140"/>
      <c r="E129" s="140"/>
      <c r="F129" s="300">
        <v>30</v>
      </c>
      <c r="I129" s="246"/>
    </row>
    <row r="130" spans="1:9" x14ac:dyDescent="0.25">
      <c r="A130" s="243"/>
      <c r="B130" s="243"/>
      <c r="C130" s="305" t="s">
        <v>128</v>
      </c>
      <c r="D130" s="140"/>
      <c r="E130" s="140"/>
      <c r="F130" s="300">
        <v>30</v>
      </c>
      <c r="I130" s="246"/>
    </row>
    <row r="131" spans="1:9" x14ac:dyDescent="0.25">
      <c r="A131" s="243"/>
      <c r="B131" s="243"/>
      <c r="C131" s="305" t="s">
        <v>129</v>
      </c>
      <c r="D131" s="140"/>
      <c r="E131" s="140"/>
      <c r="F131" s="300">
        <v>51</v>
      </c>
      <c r="I131" s="246"/>
    </row>
    <row r="132" spans="1:9" x14ac:dyDescent="0.25">
      <c r="A132" s="243"/>
      <c r="B132" s="243"/>
      <c r="C132" s="305" t="s">
        <v>130</v>
      </c>
      <c r="D132" s="140"/>
      <c r="E132" s="140"/>
      <c r="F132" s="300">
        <v>30</v>
      </c>
      <c r="I132" s="246"/>
    </row>
    <row r="133" spans="1:9" ht="18.75" x14ac:dyDescent="0.3">
      <c r="A133" s="243"/>
      <c r="B133" s="243"/>
      <c r="C133" s="298" t="s">
        <v>162</v>
      </c>
      <c r="D133" s="138"/>
      <c r="E133" s="138"/>
      <c r="F133" s="255"/>
      <c r="I133" s="246"/>
    </row>
    <row r="134" spans="1:9" x14ac:dyDescent="0.25">
      <c r="A134" s="243"/>
      <c r="B134" s="243"/>
      <c r="C134" s="305" t="s">
        <v>163</v>
      </c>
      <c r="D134" s="220" t="s">
        <v>30</v>
      </c>
      <c r="E134" s="212"/>
      <c r="F134" s="257">
        <v>200</v>
      </c>
      <c r="I134" s="246"/>
    </row>
    <row r="135" spans="1:9" x14ac:dyDescent="0.25">
      <c r="A135" s="248"/>
      <c r="B135" s="248"/>
      <c r="C135" s="305" t="s">
        <v>164</v>
      </c>
      <c r="D135" s="220" t="s">
        <v>165</v>
      </c>
      <c r="E135" s="212"/>
      <c r="F135" s="257">
        <v>330</v>
      </c>
      <c r="I135" s="246"/>
    </row>
    <row r="136" spans="1:9" s="323" customFormat="1" x14ac:dyDescent="0.25">
      <c r="A136" s="620"/>
      <c r="B136" s="526"/>
      <c r="C136" s="526" t="s">
        <v>636</v>
      </c>
      <c r="D136" s="515"/>
      <c r="E136" s="515"/>
      <c r="F136" s="279">
        <v>3</v>
      </c>
      <c r="H136" s="500"/>
      <c r="I136" s="246"/>
    </row>
    <row r="137" spans="1:9" x14ac:dyDescent="0.25">
      <c r="I137" s="246"/>
    </row>
    <row r="138" spans="1:9" s="64" customFormat="1" x14ac:dyDescent="0.25">
      <c r="B138" s="93"/>
      <c r="C138" s="93"/>
      <c r="D138" s="94"/>
      <c r="E138" s="94"/>
      <c r="F138" s="95"/>
      <c r="H138" s="249"/>
      <c r="I138" s="246"/>
    </row>
    <row r="139" spans="1:9" x14ac:dyDescent="0.25">
      <c r="D139" s="94" t="s">
        <v>284</v>
      </c>
      <c r="I139" s="246"/>
    </row>
    <row r="140" spans="1:9" x14ac:dyDescent="0.25">
      <c r="D140" s="94" t="s">
        <v>285</v>
      </c>
      <c r="I140" s="246"/>
    </row>
    <row r="141" spans="1:9" s="64" customFormat="1" ht="36.75" customHeight="1" x14ac:dyDescent="0.25">
      <c r="A141" s="185"/>
      <c r="B141" s="185"/>
      <c r="C141" s="185"/>
      <c r="D141" s="185"/>
      <c r="E141" s="185"/>
      <c r="F141" s="185"/>
      <c r="H141" s="249"/>
      <c r="I141" s="246"/>
    </row>
    <row r="142" spans="1:9" x14ac:dyDescent="0.25">
      <c r="I142" s="246"/>
    </row>
    <row r="143" spans="1:9" x14ac:dyDescent="0.25">
      <c r="I143" s="246"/>
    </row>
    <row r="144" spans="1:9" x14ac:dyDescent="0.25">
      <c r="I144" s="246"/>
    </row>
    <row r="145" spans="1:9" x14ac:dyDescent="0.25">
      <c r="I145" s="246"/>
    </row>
    <row r="146" spans="1:9" x14ac:dyDescent="0.25">
      <c r="I146" s="246"/>
    </row>
    <row r="147" spans="1:9" x14ac:dyDescent="0.25">
      <c r="A147" s="211"/>
      <c r="B147" s="211"/>
      <c r="C147" s="211"/>
      <c r="D147" s="211"/>
      <c r="E147" s="211"/>
      <c r="F147" s="211"/>
    </row>
    <row r="148" spans="1:9" x14ac:dyDescent="0.25">
      <c r="A148" s="113"/>
      <c r="B148" s="113"/>
      <c r="C148" s="113"/>
      <c r="D148" s="113"/>
      <c r="E148" s="113"/>
      <c r="F148" s="113"/>
    </row>
    <row r="150" spans="1:9" s="64" customFormat="1" x14ac:dyDescent="0.25">
      <c r="A150" s="113"/>
      <c r="B150" s="114"/>
      <c r="C150" s="114"/>
      <c r="D150" s="114"/>
      <c r="E150" s="114"/>
      <c r="F150" s="114"/>
      <c r="H150" s="249"/>
    </row>
  </sheetData>
  <sheetProtection sheet="1" objects="1" scenarios="1"/>
  <customSheetViews>
    <customSheetView guid="{839003FA-3055-4E28-826D-0A2EF77DACBD}" scale="70" showPageBreaks="1" fitToPage="1" printArea="1" view="pageBreakPreview" topLeftCell="A64">
      <selection activeCell="C77" sqref="C77"/>
      <rowBreaks count="3" manualBreakCount="3">
        <brk id="65" max="4" man="1"/>
        <brk id="74" max="16383" man="1"/>
        <brk id="135" max="4" man="1"/>
      </rowBreaks>
      <pageMargins left="0.74803149606299213" right="0.74803149606299213" top="0.98425196850393704" bottom="0.98425196850393704" header="0" footer="0"/>
      <printOptions horizontalCentered="1"/>
      <pageSetup paperSize="9" scale="59" fitToHeight="3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21:E35 E7:E19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0" fitToHeight="4" orientation="portrait" r:id="rId2"/>
  <headerFooter alignWithMargins="0"/>
  <rowBreaks count="3" manualBreakCount="3">
    <brk id="19" max="5" man="1"/>
    <brk id="47" max="5" man="1"/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9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9" width="9.140625" style="314" customWidth="1"/>
    <col min="1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6.90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196"/>
    </row>
    <row r="6" spans="1:8" ht="37.9" customHeight="1" x14ac:dyDescent="0.25">
      <c r="A6" s="426" t="s">
        <v>4</v>
      </c>
      <c r="B6" s="427"/>
      <c r="C6" s="332" t="s">
        <v>29</v>
      </c>
      <c r="D6" s="419"/>
      <c r="E6" s="419"/>
      <c r="F6" s="309"/>
      <c r="H6" s="196"/>
    </row>
    <row r="7" spans="1:8" ht="17.45" customHeight="1" x14ac:dyDescent="0.25">
      <c r="A7" s="414"/>
      <c r="B7" s="431" t="s">
        <v>26</v>
      </c>
      <c r="C7" s="430" t="s">
        <v>662</v>
      </c>
      <c r="D7" s="355">
        <v>3</v>
      </c>
      <c r="E7" s="250">
        <v>3000</v>
      </c>
      <c r="F7" s="148">
        <f>D7*E7</f>
        <v>9000</v>
      </c>
    </row>
    <row r="8" spans="1:8" ht="17.45" customHeight="1" x14ac:dyDescent="0.25">
      <c r="A8" s="415"/>
      <c r="B8" s="414" t="s">
        <v>27</v>
      </c>
      <c r="C8" s="430" t="s">
        <v>493</v>
      </c>
      <c r="D8" s="355">
        <v>3</v>
      </c>
      <c r="E8" s="250">
        <v>3000</v>
      </c>
      <c r="F8" s="148">
        <f t="shared" ref="F8" si="0">D8*E8</f>
        <v>9000</v>
      </c>
    </row>
    <row r="9" spans="1:8" ht="36" customHeight="1" x14ac:dyDescent="0.25">
      <c r="A9" s="333"/>
      <c r="B9" s="334"/>
      <c r="C9" s="354" t="s">
        <v>31</v>
      </c>
      <c r="D9" s="336"/>
      <c r="E9" s="444"/>
      <c r="F9" s="261"/>
    </row>
    <row r="10" spans="1:8" ht="17.45" customHeight="1" x14ac:dyDescent="0.25">
      <c r="A10" s="412"/>
      <c r="B10" s="412"/>
      <c r="C10" s="411" t="s">
        <v>320</v>
      </c>
      <c r="D10" s="366">
        <v>2</v>
      </c>
      <c r="E10" s="251">
        <v>4000</v>
      </c>
      <c r="F10" s="149">
        <f>D10*E10</f>
        <v>8000</v>
      </c>
    </row>
    <row r="11" spans="1:8" x14ac:dyDescent="0.25">
      <c r="A11" s="413"/>
      <c r="B11" s="413"/>
      <c r="C11" s="411" t="s">
        <v>319</v>
      </c>
      <c r="D11" s="366">
        <v>2</v>
      </c>
      <c r="E11" s="251">
        <v>4000</v>
      </c>
      <c r="F11" s="149">
        <f t="shared" ref="F11:F28" si="1">D11*E11</f>
        <v>8000</v>
      </c>
    </row>
    <row r="12" spans="1:8" x14ac:dyDescent="0.25">
      <c r="A12" s="413"/>
      <c r="B12" s="413"/>
      <c r="C12" s="411" t="s">
        <v>318</v>
      </c>
      <c r="D12" s="366">
        <v>2</v>
      </c>
      <c r="E12" s="251">
        <v>4000</v>
      </c>
      <c r="F12" s="149">
        <f t="shared" si="1"/>
        <v>8000</v>
      </c>
    </row>
    <row r="13" spans="1:8" ht="17.45" customHeight="1" x14ac:dyDescent="0.25">
      <c r="A13" s="413"/>
      <c r="B13" s="413"/>
      <c r="C13" s="411" t="s">
        <v>607</v>
      </c>
      <c r="D13" s="366">
        <v>2</v>
      </c>
      <c r="E13" s="251">
        <v>4000</v>
      </c>
      <c r="F13" s="149">
        <f t="shared" si="1"/>
        <v>8000</v>
      </c>
    </row>
    <row r="14" spans="1:8" ht="20.25" customHeight="1" x14ac:dyDescent="0.25">
      <c r="A14" s="413"/>
      <c r="B14" s="413"/>
      <c r="C14" s="411" t="s">
        <v>331</v>
      </c>
      <c r="D14" s="366">
        <v>2</v>
      </c>
      <c r="E14" s="251">
        <v>4000</v>
      </c>
      <c r="F14" s="149">
        <f t="shared" si="1"/>
        <v>8000</v>
      </c>
    </row>
    <row r="15" spans="1:8" x14ac:dyDescent="0.25">
      <c r="A15" s="413"/>
      <c r="B15" s="413"/>
      <c r="C15" s="411" t="s">
        <v>321</v>
      </c>
      <c r="D15" s="366">
        <v>2</v>
      </c>
      <c r="E15" s="251">
        <v>4000</v>
      </c>
      <c r="F15" s="149">
        <f t="shared" si="1"/>
        <v>8000</v>
      </c>
    </row>
    <row r="16" spans="1:8" ht="17.45" customHeight="1" x14ac:dyDescent="0.25">
      <c r="A16" s="413"/>
      <c r="B16" s="413"/>
      <c r="C16" s="411" t="s">
        <v>330</v>
      </c>
      <c r="D16" s="366">
        <v>2</v>
      </c>
      <c r="E16" s="251">
        <v>4000</v>
      </c>
      <c r="F16" s="149">
        <f t="shared" si="1"/>
        <v>8000</v>
      </c>
    </row>
    <row r="17" spans="1:6" ht="34.5" customHeight="1" x14ac:dyDescent="0.25">
      <c r="A17" s="413"/>
      <c r="B17" s="413"/>
      <c r="C17" s="411" t="s">
        <v>364</v>
      </c>
      <c r="D17" s="366">
        <v>2</v>
      </c>
      <c r="E17" s="251">
        <v>4000</v>
      </c>
      <c r="F17" s="149">
        <f t="shared" si="1"/>
        <v>8000</v>
      </c>
    </row>
    <row r="18" spans="1:6" ht="17.45" customHeight="1" x14ac:dyDescent="0.25">
      <c r="A18" s="413"/>
      <c r="B18" s="413"/>
      <c r="C18" s="411" t="s">
        <v>322</v>
      </c>
      <c r="D18" s="366">
        <v>2</v>
      </c>
      <c r="E18" s="251">
        <v>4000</v>
      </c>
      <c r="F18" s="149">
        <f t="shared" si="1"/>
        <v>8000</v>
      </c>
    </row>
    <row r="19" spans="1:6" x14ac:dyDescent="0.25">
      <c r="A19" s="413"/>
      <c r="B19" s="413"/>
      <c r="C19" s="411" t="s">
        <v>323</v>
      </c>
      <c r="D19" s="366">
        <v>2</v>
      </c>
      <c r="E19" s="251">
        <v>4000</v>
      </c>
      <c r="F19" s="149">
        <f t="shared" si="1"/>
        <v>8000</v>
      </c>
    </row>
    <row r="20" spans="1:6" ht="17.45" customHeight="1" x14ac:dyDescent="0.25">
      <c r="A20" s="413"/>
      <c r="B20" s="413"/>
      <c r="C20" s="411" t="s">
        <v>324</v>
      </c>
      <c r="D20" s="366">
        <v>2</v>
      </c>
      <c r="E20" s="251">
        <v>4000</v>
      </c>
      <c r="F20" s="149">
        <f t="shared" si="1"/>
        <v>8000</v>
      </c>
    </row>
    <row r="21" spans="1:6" x14ac:dyDescent="0.25">
      <c r="A21" s="413"/>
      <c r="B21" s="413"/>
      <c r="C21" s="432" t="s">
        <v>325</v>
      </c>
      <c r="D21" s="366">
        <v>2</v>
      </c>
      <c r="E21" s="251">
        <v>4000</v>
      </c>
      <c r="F21" s="149">
        <f t="shared" si="1"/>
        <v>8000</v>
      </c>
    </row>
    <row r="22" spans="1:6" ht="17.45" customHeight="1" x14ac:dyDescent="0.25">
      <c r="A22" s="413"/>
      <c r="B22" s="413"/>
      <c r="C22" s="404" t="s">
        <v>329</v>
      </c>
      <c r="D22" s="366">
        <v>2</v>
      </c>
      <c r="E22" s="251">
        <v>4000</v>
      </c>
      <c r="F22" s="149">
        <f t="shared" si="1"/>
        <v>8000</v>
      </c>
    </row>
    <row r="23" spans="1:6" ht="17.45" customHeight="1" x14ac:dyDescent="0.25">
      <c r="A23" s="413"/>
      <c r="B23" s="413"/>
      <c r="C23" s="411" t="s">
        <v>326</v>
      </c>
      <c r="D23" s="366">
        <v>2</v>
      </c>
      <c r="E23" s="251">
        <v>4000</v>
      </c>
      <c r="F23" s="149">
        <f t="shared" si="1"/>
        <v>8000</v>
      </c>
    </row>
    <row r="24" spans="1:6" x14ac:dyDescent="0.25">
      <c r="A24" s="413"/>
      <c r="B24" s="413"/>
      <c r="C24" s="411" t="s">
        <v>327</v>
      </c>
      <c r="D24" s="366">
        <v>2</v>
      </c>
      <c r="E24" s="251">
        <v>4000</v>
      </c>
      <c r="F24" s="149">
        <f t="shared" si="1"/>
        <v>8000</v>
      </c>
    </row>
    <row r="25" spans="1:6" x14ac:dyDescent="0.25">
      <c r="A25" s="413"/>
      <c r="B25" s="413"/>
      <c r="C25" s="430" t="s">
        <v>597</v>
      </c>
      <c r="D25" s="366">
        <v>2</v>
      </c>
      <c r="E25" s="251">
        <v>7000</v>
      </c>
      <c r="F25" s="149">
        <f t="shared" si="1"/>
        <v>14000</v>
      </c>
    </row>
    <row r="26" spans="1:6" x14ac:dyDescent="0.25">
      <c r="A26" s="413"/>
      <c r="B26" s="413"/>
      <c r="C26" s="411" t="s">
        <v>328</v>
      </c>
      <c r="D26" s="366">
        <v>2</v>
      </c>
      <c r="E26" s="251">
        <v>4000</v>
      </c>
      <c r="F26" s="149">
        <f t="shared" si="1"/>
        <v>8000</v>
      </c>
    </row>
    <row r="27" spans="1:6" ht="36" customHeight="1" x14ac:dyDescent="0.25">
      <c r="A27" s="413"/>
      <c r="B27" s="413"/>
      <c r="C27" s="411" t="s">
        <v>363</v>
      </c>
      <c r="D27" s="366">
        <v>2</v>
      </c>
      <c r="E27" s="252">
        <v>3000</v>
      </c>
      <c r="F27" s="149">
        <f t="shared" si="1"/>
        <v>6000</v>
      </c>
    </row>
    <row r="28" spans="1:6" ht="20.25" customHeight="1" x14ac:dyDescent="0.25">
      <c r="A28" s="413"/>
      <c r="B28" s="413"/>
      <c r="C28" s="430" t="s">
        <v>159</v>
      </c>
      <c r="D28" s="366">
        <v>2</v>
      </c>
      <c r="E28" s="251">
        <v>15000</v>
      </c>
      <c r="F28" s="149">
        <f t="shared" si="1"/>
        <v>30000</v>
      </c>
    </row>
    <row r="29" spans="1:6" ht="35.25" customHeight="1" x14ac:dyDescent="0.25">
      <c r="A29" s="333"/>
      <c r="B29" s="334"/>
      <c r="C29" s="354" t="s">
        <v>32</v>
      </c>
      <c r="D29" s="336"/>
      <c r="E29" s="336"/>
      <c r="F29" s="292"/>
    </row>
    <row r="30" spans="1:6" x14ac:dyDescent="0.25">
      <c r="F30" s="52"/>
    </row>
    <row r="31" spans="1:6" ht="35.25" customHeight="1" x14ac:dyDescent="0.25">
      <c r="A31" s="333"/>
      <c r="B31" s="341"/>
      <c r="C31" s="342" t="s">
        <v>188</v>
      </c>
      <c r="D31" s="343"/>
      <c r="E31" s="343"/>
      <c r="F31" s="53"/>
    </row>
    <row r="32" spans="1:6" x14ac:dyDescent="0.25">
      <c r="A32" s="434"/>
      <c r="B32" s="434"/>
      <c r="C32" s="428" t="s">
        <v>143</v>
      </c>
      <c r="D32" s="433"/>
      <c r="E32" s="433"/>
      <c r="F32" s="81">
        <v>3</v>
      </c>
    </row>
    <row r="33" spans="1:8" ht="17.45" hidden="1" customHeight="1" x14ac:dyDescent="0.25">
      <c r="A33" s="435"/>
      <c r="B33" s="435"/>
      <c r="C33" s="428" t="s">
        <v>282</v>
      </c>
      <c r="D33" s="433"/>
      <c r="E33" s="433"/>
      <c r="F33" s="83">
        <v>355.5</v>
      </c>
    </row>
    <row r="34" spans="1:8" ht="17.45" hidden="1" customHeight="1" x14ac:dyDescent="0.25">
      <c r="A34" s="436"/>
      <c r="B34" s="436"/>
      <c r="C34" s="428" t="s">
        <v>283</v>
      </c>
      <c r="D34" s="433"/>
      <c r="E34" s="433"/>
      <c r="F34" s="83">
        <v>584</v>
      </c>
    </row>
    <row r="35" spans="1:8" x14ac:dyDescent="0.25">
      <c r="A35" s="435"/>
      <c r="B35" s="435"/>
      <c r="C35" s="428" t="s">
        <v>613</v>
      </c>
      <c r="D35" s="433"/>
      <c r="E35" s="433"/>
      <c r="F35" s="83">
        <v>25</v>
      </c>
    </row>
    <row r="36" spans="1:8" x14ac:dyDescent="0.25">
      <c r="A36" s="436"/>
      <c r="B36" s="436"/>
      <c r="C36" s="405" t="s">
        <v>614</v>
      </c>
      <c r="D36" s="406"/>
      <c r="E36" s="406"/>
      <c r="F36" s="83">
        <v>50</v>
      </c>
    </row>
    <row r="37" spans="1:8" x14ac:dyDescent="0.25">
      <c r="A37" s="400"/>
      <c r="B37" s="400"/>
      <c r="C37" s="401"/>
      <c r="D37" s="401"/>
      <c r="E37" s="401"/>
      <c r="F37" s="137"/>
    </row>
    <row r="38" spans="1:8" x14ac:dyDescent="0.25">
      <c r="D38" s="339" t="s">
        <v>284</v>
      </c>
    </row>
    <row r="39" spans="1:8" x14ac:dyDescent="0.25">
      <c r="D39" s="339" t="s">
        <v>285</v>
      </c>
    </row>
    <row r="40" spans="1:8" s="312" customFormat="1" ht="36.75" customHeight="1" x14ac:dyDescent="0.25">
      <c r="A40" s="403"/>
      <c r="B40" s="403"/>
      <c r="C40" s="403"/>
      <c r="D40" s="403"/>
      <c r="E40" s="403"/>
      <c r="F40" s="403"/>
      <c r="H40" s="328"/>
    </row>
    <row r="46" spans="1:8" x14ac:dyDescent="0.25">
      <c r="A46" s="410"/>
      <c r="B46" s="410"/>
      <c r="C46" s="410"/>
      <c r="D46" s="410"/>
      <c r="E46" s="410"/>
      <c r="F46" s="410"/>
    </row>
    <row r="47" spans="1:8" ht="39" customHeight="1" x14ac:dyDescent="0.25">
      <c r="A47" s="409"/>
      <c r="B47" s="409"/>
      <c r="C47" s="409"/>
      <c r="D47" s="409"/>
      <c r="E47" s="409"/>
      <c r="F47" s="409"/>
    </row>
    <row r="49" spans="1:8" s="312" customFormat="1" ht="54" customHeight="1" x14ac:dyDescent="0.25">
      <c r="A49" s="409"/>
      <c r="B49" s="410"/>
      <c r="C49" s="410"/>
      <c r="D49" s="410"/>
      <c r="E49" s="410"/>
      <c r="F49" s="410"/>
      <c r="H49" s="328"/>
    </row>
  </sheetData>
  <sheetProtection sheet="1" objects="1" scenarios="1"/>
  <customSheetViews>
    <customSheetView guid="{839003FA-3055-4E28-826D-0A2EF77DACBD}" scale="70" showPageBreaks="1" printArea="1" view="pageBreakPreview" topLeftCell="A40">
      <selection activeCell="C60" sqref="C60"/>
      <pageMargins left="0.74803149606299213" right="0.74803149606299213" top="0.98425196850393704" bottom="0.98425196850393704" header="0" footer="0"/>
      <printOptions horizontalCentered="1"/>
      <pageSetup paperSize="9" scale="42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26:E28 E7:E8 E10:E24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33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9.140625" style="314" customWidth="1"/>
    <col min="9" max="16384" width="9.140625" style="314"/>
  </cols>
  <sheetData>
    <row r="1" spans="1:7" s="315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7" s="315" customFormat="1" ht="20.100000000000001" customHeight="1" x14ac:dyDescent="0.35">
      <c r="A2" s="614"/>
      <c r="B2" s="417"/>
      <c r="C2" s="417"/>
      <c r="D2" s="417"/>
      <c r="E2" s="417"/>
      <c r="F2" s="417"/>
    </row>
    <row r="3" spans="1:7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</row>
    <row r="4" spans="1:7" s="315" customFormat="1" ht="20.100000000000001" customHeight="1" x14ac:dyDescent="0.35">
      <c r="A4" s="614"/>
      <c r="B4" s="417"/>
      <c r="C4" s="417"/>
      <c r="D4" s="417"/>
      <c r="E4" s="417"/>
      <c r="F4" s="331"/>
    </row>
    <row r="5" spans="1:7" ht="80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</row>
    <row r="6" spans="1:7" ht="37.9" customHeight="1" x14ac:dyDescent="0.25">
      <c r="A6" s="426" t="s">
        <v>5</v>
      </c>
      <c r="B6" s="427"/>
      <c r="C6" s="118" t="s">
        <v>29</v>
      </c>
      <c r="D6" s="419"/>
      <c r="E6" s="419"/>
      <c r="F6" s="309"/>
    </row>
    <row r="7" spans="1:7" x14ac:dyDescent="0.25">
      <c r="A7" s="189"/>
      <c r="B7" s="190" t="s">
        <v>27</v>
      </c>
      <c r="C7" s="230" t="s">
        <v>338</v>
      </c>
      <c r="D7" s="366">
        <v>3</v>
      </c>
      <c r="E7" s="617">
        <v>3000</v>
      </c>
      <c r="F7" s="149">
        <f>[1]FA!D7*[1]FA!E7</f>
        <v>9000</v>
      </c>
    </row>
    <row r="8" spans="1:7" ht="39" customHeight="1" x14ac:dyDescent="0.25">
      <c r="A8" s="333"/>
      <c r="B8" s="334"/>
      <c r="C8" s="136" t="s">
        <v>31</v>
      </c>
      <c r="D8" s="336"/>
      <c r="E8" s="444"/>
      <c r="F8" s="445"/>
    </row>
    <row r="9" spans="1:7" ht="19.899999999999999" customHeight="1" x14ac:dyDescent="0.25">
      <c r="A9" s="186"/>
      <c r="B9" s="431"/>
      <c r="C9" s="411" t="s">
        <v>339</v>
      </c>
      <c r="D9" s="355">
        <v>5</v>
      </c>
      <c r="E9" s="604">
        <v>3000</v>
      </c>
      <c r="F9" s="321">
        <f>D9*E9</f>
        <v>15000</v>
      </c>
    </row>
    <row r="10" spans="1:7" x14ac:dyDescent="0.25">
      <c r="A10" s="420"/>
      <c r="B10" s="188"/>
      <c r="C10" s="230" t="s">
        <v>338</v>
      </c>
      <c r="D10" s="369">
        <v>2</v>
      </c>
      <c r="E10" s="618">
        <v>3000</v>
      </c>
      <c r="F10" s="321">
        <f>D10*E10</f>
        <v>6000</v>
      </c>
    </row>
    <row r="11" spans="1:7" ht="37.5" customHeight="1" x14ac:dyDescent="0.25">
      <c r="A11" s="333"/>
      <c r="B11" s="334"/>
      <c r="C11" s="335" t="s">
        <v>32</v>
      </c>
      <c r="D11" s="336"/>
      <c r="E11" s="336"/>
      <c r="F11" s="313"/>
    </row>
    <row r="12" spans="1:7" x14ac:dyDescent="0.25">
      <c r="F12" s="52"/>
      <c r="G12" s="54"/>
    </row>
    <row r="13" spans="1:7" ht="35.25" customHeight="1" x14ac:dyDescent="0.25">
      <c r="A13" s="333"/>
      <c r="B13" s="341"/>
      <c r="C13" s="342" t="s">
        <v>188</v>
      </c>
      <c r="D13" s="343"/>
      <c r="E13" s="343"/>
      <c r="F13" s="53"/>
    </row>
    <row r="14" spans="1:7" x14ac:dyDescent="0.25">
      <c r="A14" s="389"/>
      <c r="B14" s="526"/>
      <c r="C14" s="563" t="s">
        <v>161</v>
      </c>
      <c r="D14" s="564"/>
      <c r="E14" s="564"/>
      <c r="F14" s="619">
        <v>3</v>
      </c>
    </row>
    <row r="15" spans="1:7" x14ac:dyDescent="0.25">
      <c r="G15" s="54"/>
    </row>
    <row r="16" spans="1:7" s="312" customFormat="1" x14ac:dyDescent="0.25">
      <c r="A16" s="322"/>
      <c r="B16" s="516"/>
      <c r="C16" s="516"/>
      <c r="D16" s="517"/>
      <c r="E16" s="517"/>
      <c r="F16" s="340"/>
    </row>
    <row r="17" spans="1:7" x14ac:dyDescent="0.25">
      <c r="G17" s="54"/>
    </row>
    <row r="18" spans="1:7" x14ac:dyDescent="0.25">
      <c r="G18" s="54"/>
    </row>
    <row r="19" spans="1:7" s="312" customFormat="1" ht="36.75" customHeight="1" x14ac:dyDescent="0.25">
      <c r="A19" s="403"/>
      <c r="B19" s="403"/>
      <c r="C19" s="403"/>
      <c r="D19" s="403"/>
      <c r="E19" s="403"/>
      <c r="F19" s="403"/>
    </row>
    <row r="20" spans="1:7" x14ac:dyDescent="0.25">
      <c r="D20" s="517" t="s">
        <v>284</v>
      </c>
      <c r="G20" s="54"/>
    </row>
    <row r="21" spans="1:7" x14ac:dyDescent="0.25">
      <c r="D21" s="517" t="s">
        <v>285</v>
      </c>
      <c r="G21" s="54"/>
    </row>
    <row r="22" spans="1:7" x14ac:dyDescent="0.25">
      <c r="G22" s="54"/>
    </row>
    <row r="23" spans="1:7" x14ac:dyDescent="0.25">
      <c r="G23" s="54"/>
    </row>
    <row r="24" spans="1:7" x14ac:dyDescent="0.25">
      <c r="G24" s="54"/>
    </row>
    <row r="25" spans="1:7" x14ac:dyDescent="0.25">
      <c r="G25" s="54"/>
    </row>
    <row r="26" spans="1:7" x14ac:dyDescent="0.25">
      <c r="G26" s="54"/>
    </row>
    <row r="27" spans="1:7" x14ac:dyDescent="0.25">
      <c r="G27" s="54"/>
    </row>
    <row r="28" spans="1:7" x14ac:dyDescent="0.25">
      <c r="G28" s="54"/>
    </row>
    <row r="29" spans="1:7" x14ac:dyDescent="0.25">
      <c r="G29" s="54"/>
    </row>
    <row r="30" spans="1:7" x14ac:dyDescent="0.25">
      <c r="G30" s="54"/>
    </row>
    <row r="31" spans="1:7" x14ac:dyDescent="0.25">
      <c r="G31" s="54"/>
    </row>
    <row r="32" spans="1:7" x14ac:dyDescent="0.25">
      <c r="G32" s="54"/>
    </row>
    <row r="33" spans="7:7" x14ac:dyDescent="0.25">
      <c r="G33" s="54"/>
    </row>
    <row r="34" spans="7:7" x14ac:dyDescent="0.25">
      <c r="G34" s="54"/>
    </row>
    <row r="35" spans="7:7" x14ac:dyDescent="0.25">
      <c r="G35" s="54"/>
    </row>
    <row r="36" spans="7:7" x14ac:dyDescent="0.25">
      <c r="G36" s="54"/>
    </row>
    <row r="37" spans="7:7" x14ac:dyDescent="0.25">
      <c r="G37" s="54"/>
    </row>
    <row r="38" spans="7:7" x14ac:dyDescent="0.25">
      <c r="G38" s="54"/>
    </row>
    <row r="39" spans="7:7" x14ac:dyDescent="0.25">
      <c r="G39" s="54"/>
    </row>
    <row r="40" spans="7:7" x14ac:dyDescent="0.25">
      <c r="G40" s="54"/>
    </row>
    <row r="41" spans="7:7" x14ac:dyDescent="0.25">
      <c r="G41" s="54"/>
    </row>
    <row r="42" spans="7:7" x14ac:dyDescent="0.25">
      <c r="G42" s="54"/>
    </row>
    <row r="43" spans="7:7" x14ac:dyDescent="0.25">
      <c r="G43" s="54"/>
    </row>
    <row r="44" spans="7:7" x14ac:dyDescent="0.25">
      <c r="G44" s="54"/>
    </row>
    <row r="45" spans="7:7" x14ac:dyDescent="0.25">
      <c r="G45" s="54"/>
    </row>
    <row r="46" spans="7:7" x14ac:dyDescent="0.25">
      <c r="G46" s="54"/>
    </row>
    <row r="47" spans="7:7" x14ac:dyDescent="0.25">
      <c r="G47" s="54"/>
    </row>
    <row r="48" spans="7:7" x14ac:dyDescent="0.25">
      <c r="G48" s="54"/>
    </row>
    <row r="49" spans="7:7" x14ac:dyDescent="0.25">
      <c r="G49" s="54"/>
    </row>
    <row r="50" spans="7:7" x14ac:dyDescent="0.25">
      <c r="G50" s="54"/>
    </row>
    <row r="51" spans="7:7" x14ac:dyDescent="0.25">
      <c r="G51" s="54"/>
    </row>
    <row r="52" spans="7:7" x14ac:dyDescent="0.25">
      <c r="G52" s="54"/>
    </row>
    <row r="53" spans="7:7" x14ac:dyDescent="0.25">
      <c r="G53" s="54"/>
    </row>
    <row r="54" spans="7:7" x14ac:dyDescent="0.25">
      <c r="G54" s="54"/>
    </row>
    <row r="55" spans="7:7" x14ac:dyDescent="0.25">
      <c r="G55" s="54"/>
    </row>
    <row r="56" spans="7:7" x14ac:dyDescent="0.25">
      <c r="G56" s="54"/>
    </row>
    <row r="57" spans="7:7" x14ac:dyDescent="0.25">
      <c r="G57" s="54"/>
    </row>
    <row r="58" spans="7:7" x14ac:dyDescent="0.25">
      <c r="G58" s="54"/>
    </row>
    <row r="59" spans="7:7" x14ac:dyDescent="0.25">
      <c r="G59" s="54"/>
    </row>
    <row r="60" spans="7:7" x14ac:dyDescent="0.25">
      <c r="G60" s="54"/>
    </row>
    <row r="61" spans="7:7" x14ac:dyDescent="0.25">
      <c r="G61" s="54"/>
    </row>
    <row r="62" spans="7:7" x14ac:dyDescent="0.25">
      <c r="G62" s="54"/>
    </row>
    <row r="63" spans="7:7" x14ac:dyDescent="0.25">
      <c r="G63" s="54"/>
    </row>
    <row r="64" spans="7:7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x14ac:dyDescent="0.25">
      <c r="G71" s="54"/>
    </row>
    <row r="72" spans="7:7" x14ac:dyDescent="0.25">
      <c r="G72" s="54"/>
    </row>
    <row r="73" spans="7:7" x14ac:dyDescent="0.25">
      <c r="G73" s="54"/>
    </row>
    <row r="74" spans="7:7" x14ac:dyDescent="0.25">
      <c r="G74" s="54"/>
    </row>
    <row r="75" spans="7:7" x14ac:dyDescent="0.25">
      <c r="G75" s="54"/>
    </row>
    <row r="76" spans="7:7" x14ac:dyDescent="0.25">
      <c r="G76" s="54"/>
    </row>
    <row r="77" spans="7:7" x14ac:dyDescent="0.25">
      <c r="G77" s="54"/>
    </row>
    <row r="78" spans="7:7" x14ac:dyDescent="0.25">
      <c r="G78" s="54"/>
    </row>
    <row r="79" spans="7:7" x14ac:dyDescent="0.25">
      <c r="G79" s="54"/>
    </row>
    <row r="80" spans="7:7" x14ac:dyDescent="0.25">
      <c r="G80" s="54"/>
    </row>
    <row r="81" spans="7:7" x14ac:dyDescent="0.25">
      <c r="G81" s="54"/>
    </row>
    <row r="82" spans="7:7" x14ac:dyDescent="0.25">
      <c r="G82" s="54"/>
    </row>
    <row r="83" spans="7:7" x14ac:dyDescent="0.25">
      <c r="G83" s="54"/>
    </row>
    <row r="84" spans="7:7" x14ac:dyDescent="0.25">
      <c r="G84" s="54"/>
    </row>
    <row r="85" spans="7:7" x14ac:dyDescent="0.25">
      <c r="G85" s="54"/>
    </row>
    <row r="86" spans="7:7" x14ac:dyDescent="0.25">
      <c r="G86" s="54"/>
    </row>
    <row r="87" spans="7:7" x14ac:dyDescent="0.25">
      <c r="G87" s="54"/>
    </row>
    <row r="88" spans="7:7" x14ac:dyDescent="0.25">
      <c r="G88" s="54"/>
    </row>
    <row r="89" spans="7:7" x14ac:dyDescent="0.25">
      <c r="G89" s="54"/>
    </row>
    <row r="90" spans="7:7" x14ac:dyDescent="0.25">
      <c r="G90" s="54"/>
    </row>
    <row r="91" spans="7:7" x14ac:dyDescent="0.25">
      <c r="G91" s="54"/>
    </row>
    <row r="92" spans="7:7" x14ac:dyDescent="0.25">
      <c r="G92" s="54"/>
    </row>
    <row r="93" spans="7:7" x14ac:dyDescent="0.25">
      <c r="G93" s="54"/>
    </row>
    <row r="94" spans="7:7" x14ac:dyDescent="0.25">
      <c r="G94" s="54"/>
    </row>
    <row r="95" spans="7:7" x14ac:dyDescent="0.25">
      <c r="G95" s="54"/>
    </row>
    <row r="96" spans="7:7" x14ac:dyDescent="0.25">
      <c r="G96" s="54"/>
    </row>
    <row r="97" spans="7:7" x14ac:dyDescent="0.25">
      <c r="G97" s="54"/>
    </row>
    <row r="98" spans="7:7" x14ac:dyDescent="0.25">
      <c r="G98" s="54"/>
    </row>
    <row r="99" spans="7:7" x14ac:dyDescent="0.25">
      <c r="G99" s="54"/>
    </row>
    <row r="100" spans="7:7" x14ac:dyDescent="0.25">
      <c r="G100" s="54"/>
    </row>
    <row r="101" spans="7:7" x14ac:dyDescent="0.25">
      <c r="G101" s="54"/>
    </row>
    <row r="102" spans="7:7" x14ac:dyDescent="0.25">
      <c r="G102" s="54"/>
    </row>
    <row r="103" spans="7:7" x14ac:dyDescent="0.25">
      <c r="G103" s="54"/>
    </row>
    <row r="104" spans="7:7" x14ac:dyDescent="0.25">
      <c r="G104" s="54"/>
    </row>
    <row r="105" spans="7:7" x14ac:dyDescent="0.25">
      <c r="G105" s="54"/>
    </row>
    <row r="106" spans="7:7" x14ac:dyDescent="0.25">
      <c r="G106" s="54"/>
    </row>
    <row r="107" spans="7:7" x14ac:dyDescent="0.25">
      <c r="G107" s="54"/>
    </row>
    <row r="108" spans="7:7" x14ac:dyDescent="0.25">
      <c r="G108" s="54"/>
    </row>
    <row r="109" spans="7:7" x14ac:dyDescent="0.25">
      <c r="G109" s="54"/>
    </row>
    <row r="110" spans="7:7" x14ac:dyDescent="0.25">
      <c r="G110" s="54"/>
    </row>
    <row r="111" spans="7:7" x14ac:dyDescent="0.25">
      <c r="G111" s="54"/>
    </row>
    <row r="112" spans="7:7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x14ac:dyDescent="0.25">
      <c r="G120" s="54"/>
    </row>
    <row r="121" spans="7:7" x14ac:dyDescent="0.25">
      <c r="G121" s="54"/>
    </row>
    <row r="122" spans="7:7" x14ac:dyDescent="0.25">
      <c r="G122" s="54"/>
    </row>
    <row r="123" spans="7:7" x14ac:dyDescent="0.25">
      <c r="G123" s="54"/>
    </row>
    <row r="124" spans="7:7" x14ac:dyDescent="0.25">
      <c r="G124" s="54"/>
    </row>
    <row r="125" spans="7:7" x14ac:dyDescent="0.25">
      <c r="G125" s="54"/>
    </row>
    <row r="126" spans="7:7" x14ac:dyDescent="0.25">
      <c r="G126" s="54"/>
    </row>
    <row r="128" spans="7:7" x14ac:dyDescent="0.25">
      <c r="G128" s="54"/>
    </row>
    <row r="129" spans="7:7" x14ac:dyDescent="0.25">
      <c r="G129" s="54"/>
    </row>
    <row r="130" spans="7:7" x14ac:dyDescent="0.25">
      <c r="G130" s="54"/>
    </row>
    <row r="131" spans="7:7" x14ac:dyDescent="0.25">
      <c r="G131" s="54"/>
    </row>
    <row r="132" spans="7:7" x14ac:dyDescent="0.25">
      <c r="G132" s="54"/>
    </row>
    <row r="133" spans="7:7" x14ac:dyDescent="0.25">
      <c r="G133" s="5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8" sqref="C18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 E9:E10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7"/>
  <sheetViews>
    <sheetView view="pageBreakPreview" topLeftCell="A4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9" width="75.42578125" style="314" customWidth="1"/>
    <col min="1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7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196"/>
    </row>
    <row r="6" spans="1:8" ht="37.9" customHeight="1" x14ac:dyDescent="0.25">
      <c r="A6" s="635" t="s">
        <v>6</v>
      </c>
      <c r="B6" s="636"/>
      <c r="C6" s="332" t="s">
        <v>29</v>
      </c>
      <c r="D6" s="419"/>
      <c r="E6" s="443"/>
      <c r="F6" s="287"/>
      <c r="H6" s="196"/>
    </row>
    <row r="7" spans="1:8" ht="17.45" customHeight="1" x14ac:dyDescent="0.25">
      <c r="A7" s="414"/>
      <c r="B7" s="414" t="s">
        <v>26</v>
      </c>
      <c r="C7" s="411" t="s">
        <v>340</v>
      </c>
      <c r="D7" s="355">
        <v>3</v>
      </c>
      <c r="E7" s="250">
        <v>4000</v>
      </c>
      <c r="F7" s="74">
        <f>D7*E7</f>
        <v>12000</v>
      </c>
    </row>
    <row r="8" spans="1:8" ht="17.45" customHeight="1" x14ac:dyDescent="0.25">
      <c r="A8" s="415"/>
      <c r="B8" s="414" t="s">
        <v>27</v>
      </c>
      <c r="C8" s="430" t="s">
        <v>494</v>
      </c>
      <c r="D8" s="356">
        <v>4</v>
      </c>
      <c r="E8" s="263">
        <v>4000</v>
      </c>
      <c r="F8" s="74">
        <f t="shared" ref="F8:F19" si="0">D8*E8</f>
        <v>16000</v>
      </c>
    </row>
    <row r="9" spans="1:8" ht="17.45" customHeight="1" x14ac:dyDescent="0.25">
      <c r="A9" s="415"/>
      <c r="B9" s="437"/>
      <c r="C9" s="430" t="s">
        <v>495</v>
      </c>
      <c r="D9" s="356">
        <v>4</v>
      </c>
      <c r="E9" s="263">
        <v>4000</v>
      </c>
      <c r="F9" s="74">
        <f t="shared" si="0"/>
        <v>16000</v>
      </c>
    </row>
    <row r="10" spans="1:8" ht="17.45" customHeight="1" x14ac:dyDescent="0.25">
      <c r="A10" s="415"/>
      <c r="B10" s="437"/>
      <c r="C10" s="430" t="s">
        <v>340</v>
      </c>
      <c r="D10" s="356">
        <v>4</v>
      </c>
      <c r="E10" s="263">
        <v>4000</v>
      </c>
      <c r="F10" s="74">
        <f t="shared" si="0"/>
        <v>16000</v>
      </c>
    </row>
    <row r="11" spans="1:8" ht="17.45" customHeight="1" x14ac:dyDescent="0.25">
      <c r="A11" s="415"/>
      <c r="B11" s="437"/>
      <c r="C11" s="430" t="s">
        <v>496</v>
      </c>
      <c r="D11" s="356">
        <v>4</v>
      </c>
      <c r="E11" s="263">
        <v>4000</v>
      </c>
      <c r="F11" s="74">
        <f t="shared" si="0"/>
        <v>16000</v>
      </c>
    </row>
    <row r="12" spans="1:8" ht="17.45" customHeight="1" x14ac:dyDescent="0.25">
      <c r="A12" s="415"/>
      <c r="B12" s="437"/>
      <c r="C12" s="430" t="s">
        <v>497</v>
      </c>
      <c r="D12" s="356">
        <v>4</v>
      </c>
      <c r="E12" s="263">
        <v>4000</v>
      </c>
      <c r="F12" s="74">
        <f t="shared" si="0"/>
        <v>16000</v>
      </c>
    </row>
    <row r="13" spans="1:8" ht="17.45" customHeight="1" x14ac:dyDescent="0.25">
      <c r="A13" s="415"/>
      <c r="B13" s="437"/>
      <c r="C13" s="430" t="s">
        <v>498</v>
      </c>
      <c r="D13" s="356">
        <v>4</v>
      </c>
      <c r="E13" s="263">
        <v>4000</v>
      </c>
      <c r="F13" s="74">
        <f t="shared" si="0"/>
        <v>16000</v>
      </c>
    </row>
    <row r="14" spans="1:8" ht="17.45" customHeight="1" x14ac:dyDescent="0.25">
      <c r="A14" s="415"/>
      <c r="B14" s="437"/>
      <c r="C14" s="430" t="s">
        <v>344</v>
      </c>
      <c r="D14" s="356">
        <v>4</v>
      </c>
      <c r="E14" s="263">
        <v>4000</v>
      </c>
      <c r="F14" s="74">
        <f t="shared" si="0"/>
        <v>16000</v>
      </c>
    </row>
    <row r="15" spans="1:8" ht="17.45" customHeight="1" x14ac:dyDescent="0.25">
      <c r="A15" s="415"/>
      <c r="B15" s="437"/>
      <c r="C15" s="430" t="s">
        <v>499</v>
      </c>
      <c r="D15" s="356">
        <v>4</v>
      </c>
      <c r="E15" s="263">
        <v>4000</v>
      </c>
      <c r="F15" s="74">
        <f t="shared" si="0"/>
        <v>16000</v>
      </c>
    </row>
    <row r="16" spans="1:8" ht="24" customHeight="1" x14ac:dyDescent="0.25">
      <c r="A16" s="415"/>
      <c r="B16" s="437"/>
      <c r="C16" s="621" t="s">
        <v>656</v>
      </c>
      <c r="D16" s="356">
        <v>4</v>
      </c>
      <c r="E16" s="263">
        <v>4000</v>
      </c>
      <c r="F16" s="74">
        <f t="shared" si="0"/>
        <v>16000</v>
      </c>
    </row>
    <row r="17" spans="1:6" ht="23.25" customHeight="1" x14ac:dyDescent="0.25">
      <c r="A17" s="415"/>
      <c r="B17" s="437"/>
      <c r="C17" s="430" t="s">
        <v>654</v>
      </c>
      <c r="D17" s="398">
        <v>4</v>
      </c>
      <c r="E17" s="264">
        <v>4000</v>
      </c>
      <c r="F17" s="74">
        <f t="shared" si="0"/>
        <v>16000</v>
      </c>
    </row>
    <row r="18" spans="1:6" ht="17.45" customHeight="1" x14ac:dyDescent="0.25">
      <c r="A18" s="415"/>
      <c r="B18" s="437"/>
      <c r="C18" s="430" t="s">
        <v>500</v>
      </c>
      <c r="D18" s="398">
        <v>4</v>
      </c>
      <c r="E18" s="264">
        <v>4000</v>
      </c>
      <c r="F18" s="74">
        <f t="shared" si="0"/>
        <v>16000</v>
      </c>
    </row>
    <row r="19" spans="1:6" ht="20.25" customHeight="1" x14ac:dyDescent="0.25">
      <c r="A19" s="415"/>
      <c r="B19" s="622"/>
      <c r="C19" s="430" t="s">
        <v>655</v>
      </c>
      <c r="D19" s="425">
        <v>4</v>
      </c>
      <c r="E19" s="254">
        <v>4000</v>
      </c>
      <c r="F19" s="74">
        <f t="shared" si="0"/>
        <v>16000</v>
      </c>
    </row>
    <row r="20" spans="1:6" ht="36" customHeight="1" x14ac:dyDescent="0.25">
      <c r="A20" s="333"/>
      <c r="B20" s="347"/>
      <c r="C20" s="335" t="s">
        <v>31</v>
      </c>
      <c r="D20" s="336"/>
      <c r="E20" s="444"/>
      <c r="F20" s="261"/>
    </row>
    <row r="21" spans="1:6" ht="17.45" customHeight="1" x14ac:dyDescent="0.25">
      <c r="A21" s="438"/>
      <c r="B21" s="438"/>
      <c r="C21" s="430" t="s">
        <v>340</v>
      </c>
      <c r="D21" s="356">
        <v>1</v>
      </c>
      <c r="E21" s="263">
        <v>4000</v>
      </c>
      <c r="F21" s="74">
        <f>D21*E21</f>
        <v>4000</v>
      </c>
    </row>
    <row r="22" spans="1:6" ht="17.45" customHeight="1" x14ac:dyDescent="0.25">
      <c r="A22" s="439"/>
      <c r="B22" s="439"/>
      <c r="C22" s="430" t="s">
        <v>341</v>
      </c>
      <c r="D22" s="356">
        <v>1</v>
      </c>
      <c r="E22" s="263">
        <v>4000</v>
      </c>
      <c r="F22" s="74">
        <f t="shared" ref="F22:F32" si="1">D22*E22</f>
        <v>4000</v>
      </c>
    </row>
    <row r="23" spans="1:6" ht="17.45" customHeight="1" x14ac:dyDescent="0.25">
      <c r="A23" s="439"/>
      <c r="B23" s="439"/>
      <c r="C23" s="430" t="s">
        <v>343</v>
      </c>
      <c r="D23" s="356">
        <v>1</v>
      </c>
      <c r="E23" s="263">
        <v>4000</v>
      </c>
      <c r="F23" s="74">
        <f t="shared" si="1"/>
        <v>4000</v>
      </c>
    </row>
    <row r="24" spans="1:6" ht="17.45" customHeight="1" x14ac:dyDescent="0.25">
      <c r="A24" s="439"/>
      <c r="B24" s="439"/>
      <c r="C24" s="430" t="s">
        <v>342</v>
      </c>
      <c r="D24" s="356">
        <v>1</v>
      </c>
      <c r="E24" s="263">
        <v>4000</v>
      </c>
      <c r="F24" s="74">
        <f t="shared" si="1"/>
        <v>4000</v>
      </c>
    </row>
    <row r="25" spans="1:6" ht="17.45" customHeight="1" x14ac:dyDescent="0.25">
      <c r="A25" s="439"/>
      <c r="B25" s="439"/>
      <c r="C25" s="430" t="s">
        <v>344</v>
      </c>
      <c r="D25" s="356">
        <v>1</v>
      </c>
      <c r="E25" s="263">
        <v>4000</v>
      </c>
      <c r="F25" s="74">
        <f t="shared" si="1"/>
        <v>4000</v>
      </c>
    </row>
    <row r="26" spans="1:6" ht="17.45" customHeight="1" x14ac:dyDescent="0.25">
      <c r="A26" s="439"/>
      <c r="B26" s="439"/>
      <c r="C26" s="430" t="s">
        <v>345</v>
      </c>
      <c r="D26" s="356">
        <v>1</v>
      </c>
      <c r="E26" s="263">
        <v>4000</v>
      </c>
      <c r="F26" s="74">
        <f t="shared" si="1"/>
        <v>4000</v>
      </c>
    </row>
    <row r="27" spans="1:6" ht="17.45" customHeight="1" x14ac:dyDescent="0.25">
      <c r="A27" s="439"/>
      <c r="B27" s="439"/>
      <c r="C27" s="430" t="s">
        <v>346</v>
      </c>
      <c r="D27" s="356">
        <v>1</v>
      </c>
      <c r="E27" s="263">
        <v>4000</v>
      </c>
      <c r="F27" s="74">
        <f t="shared" si="1"/>
        <v>4000</v>
      </c>
    </row>
    <row r="28" spans="1:6" x14ac:dyDescent="0.25">
      <c r="A28" s="439"/>
      <c r="B28" s="439"/>
      <c r="C28" s="430" t="s">
        <v>587</v>
      </c>
      <c r="D28" s="356">
        <v>1</v>
      </c>
      <c r="E28" s="263">
        <v>4000</v>
      </c>
      <c r="F28" s="74">
        <f t="shared" si="1"/>
        <v>4000</v>
      </c>
    </row>
    <row r="29" spans="1:6" ht="17.45" customHeight="1" x14ac:dyDescent="0.25">
      <c r="A29" s="439"/>
      <c r="B29" s="439"/>
      <c r="C29" s="399" t="s">
        <v>347</v>
      </c>
      <c r="D29" s="356">
        <v>1</v>
      </c>
      <c r="E29" s="263">
        <v>4000</v>
      </c>
      <c r="F29" s="74">
        <f t="shared" si="1"/>
        <v>4000</v>
      </c>
    </row>
    <row r="30" spans="1:6" ht="18" customHeight="1" x14ac:dyDescent="0.25">
      <c r="A30" s="439"/>
      <c r="B30" s="439"/>
      <c r="C30" s="430" t="s">
        <v>348</v>
      </c>
      <c r="D30" s="356">
        <v>1</v>
      </c>
      <c r="E30" s="263">
        <v>4000</v>
      </c>
      <c r="F30" s="74">
        <f t="shared" si="1"/>
        <v>4000</v>
      </c>
    </row>
    <row r="31" spans="1:6" ht="19.5" customHeight="1" x14ac:dyDescent="0.25">
      <c r="A31" s="439"/>
      <c r="B31" s="439"/>
      <c r="C31" s="430" t="s">
        <v>349</v>
      </c>
      <c r="D31" s="356">
        <v>1</v>
      </c>
      <c r="E31" s="263">
        <v>4000</v>
      </c>
      <c r="F31" s="74">
        <f t="shared" si="1"/>
        <v>4000</v>
      </c>
    </row>
    <row r="32" spans="1:6" ht="19.5" customHeight="1" x14ac:dyDescent="0.25">
      <c r="A32" s="439"/>
      <c r="B32" s="439"/>
      <c r="C32" s="430" t="s">
        <v>350</v>
      </c>
      <c r="D32" s="356">
        <v>1</v>
      </c>
      <c r="E32" s="263">
        <v>4000</v>
      </c>
      <c r="F32" s="74">
        <f t="shared" si="1"/>
        <v>4000</v>
      </c>
    </row>
    <row r="33" spans="1:8" ht="39.75" customHeight="1" x14ac:dyDescent="0.25">
      <c r="A33" s="439"/>
      <c r="B33" s="439"/>
      <c r="C33" s="411" t="s">
        <v>363</v>
      </c>
      <c r="D33" s="376">
        <v>2</v>
      </c>
      <c r="E33" s="252">
        <v>3000</v>
      </c>
      <c r="F33" s="74">
        <f>D33*E33</f>
        <v>6000</v>
      </c>
    </row>
    <row r="34" spans="1:8" ht="22.5" customHeight="1" x14ac:dyDescent="0.25">
      <c r="A34" s="439"/>
      <c r="B34" s="439"/>
      <c r="C34" s="230" t="s">
        <v>652</v>
      </c>
      <c r="D34" s="376">
        <v>1</v>
      </c>
      <c r="E34" s="615">
        <v>4900</v>
      </c>
      <c r="F34" s="321">
        <f>D34*E34</f>
        <v>4900</v>
      </c>
    </row>
    <row r="35" spans="1:8" ht="21" customHeight="1" x14ac:dyDescent="0.25">
      <c r="A35" s="439"/>
      <c r="B35" s="439"/>
      <c r="C35" s="609" t="s">
        <v>653</v>
      </c>
      <c r="D35" s="376">
        <v>2</v>
      </c>
      <c r="E35" s="252">
        <v>3000</v>
      </c>
      <c r="F35" s="321">
        <v>6000</v>
      </c>
    </row>
    <row r="36" spans="1:8" ht="36" customHeight="1" x14ac:dyDescent="0.25">
      <c r="A36" s="333"/>
      <c r="B36" s="334"/>
      <c r="C36" s="335" t="s">
        <v>32</v>
      </c>
      <c r="D36" s="336"/>
      <c r="E36" s="336"/>
      <c r="F36" s="292"/>
    </row>
    <row r="37" spans="1:8" x14ac:dyDescent="0.25">
      <c r="A37" s="372"/>
      <c r="B37" s="372"/>
      <c r="C37" s="428" t="s">
        <v>187</v>
      </c>
      <c r="D37" s="429"/>
      <c r="E37" s="429"/>
      <c r="F37" s="77">
        <v>4000</v>
      </c>
    </row>
    <row r="38" spans="1:8" x14ac:dyDescent="0.25">
      <c r="F38" s="52"/>
    </row>
    <row r="39" spans="1:8" ht="35.25" customHeight="1" x14ac:dyDescent="0.25">
      <c r="A39" s="333"/>
      <c r="B39" s="341"/>
      <c r="C39" s="342" t="s">
        <v>188</v>
      </c>
      <c r="D39" s="343"/>
      <c r="E39" s="343"/>
      <c r="F39" s="53"/>
    </row>
    <row r="40" spans="1:8" x14ac:dyDescent="0.25">
      <c r="A40" s="422"/>
      <c r="B40" s="422"/>
      <c r="C40" s="428" t="s">
        <v>230</v>
      </c>
      <c r="D40" s="429"/>
      <c r="E40" s="429"/>
      <c r="F40" s="151">
        <v>5</v>
      </c>
    </row>
    <row r="41" spans="1:8" x14ac:dyDescent="0.25">
      <c r="A41" s="175"/>
      <c r="B41" s="175"/>
      <c r="C41" s="561" t="s">
        <v>598</v>
      </c>
      <c r="D41" s="562"/>
      <c r="E41" s="562"/>
      <c r="F41" s="151">
        <v>2.5</v>
      </c>
    </row>
    <row r="42" spans="1:8" x14ac:dyDescent="0.25">
      <c r="A42" s="423"/>
      <c r="B42" s="423"/>
      <c r="C42" s="561" t="s">
        <v>643</v>
      </c>
      <c r="D42" s="429"/>
      <c r="E42" s="429"/>
      <c r="F42" s="304">
        <v>40</v>
      </c>
    </row>
    <row r="45" spans="1:8" s="312" customFormat="1" x14ac:dyDescent="0.25">
      <c r="A45" s="322"/>
      <c r="B45" s="338"/>
      <c r="C45" s="338"/>
      <c r="D45" s="339" t="s">
        <v>284</v>
      </c>
      <c r="E45" s="339"/>
      <c r="F45" s="95"/>
      <c r="H45" s="326"/>
    </row>
    <row r="46" spans="1:8" x14ac:dyDescent="0.25">
      <c r="D46" s="339" t="s">
        <v>285</v>
      </c>
    </row>
    <row r="48" spans="1:8" s="312" customFormat="1" ht="36.75" customHeight="1" x14ac:dyDescent="0.25">
      <c r="A48" s="421"/>
      <c r="B48" s="421"/>
      <c r="C48" s="421"/>
      <c r="D48" s="421"/>
      <c r="E48" s="421"/>
      <c r="F48" s="421"/>
      <c r="H48" s="326"/>
    </row>
    <row r="54" spans="1:8" x14ac:dyDescent="0.25">
      <c r="A54" s="410"/>
      <c r="B54" s="410"/>
      <c r="C54" s="410"/>
      <c r="D54" s="410"/>
      <c r="E54" s="410"/>
      <c r="F54" s="410"/>
    </row>
    <row r="55" spans="1:8" ht="39" customHeight="1" x14ac:dyDescent="0.25">
      <c r="A55" s="409"/>
      <c r="B55" s="409"/>
      <c r="C55" s="409"/>
      <c r="D55" s="409"/>
      <c r="E55" s="409"/>
      <c r="F55" s="409"/>
    </row>
    <row r="57" spans="1:8" s="312" customFormat="1" ht="54" customHeight="1" x14ac:dyDescent="0.25">
      <c r="A57" s="409"/>
      <c r="B57" s="410"/>
      <c r="C57" s="410"/>
      <c r="D57" s="410"/>
      <c r="E57" s="410"/>
      <c r="F57" s="410"/>
      <c r="H57" s="326"/>
    </row>
  </sheetData>
  <sheetProtection sheet="1" objects="1" scenarios="1"/>
  <customSheetViews>
    <customSheetView guid="{839003FA-3055-4E28-826D-0A2EF77DACBD}" scale="70" showPageBreaks="1" fitToPage="1" printArea="1" view="pageBreakPreview" topLeftCell="A64">
      <selection activeCell="C81" sqref="C81"/>
      <rowBreaks count="1" manualBreakCount="1">
        <brk id="57" max="4" man="1"/>
      </rowBreaks>
      <pageMargins left="0.74803149606299213" right="0.74803149606299213" top="0.98425196850393704" bottom="0.98425196850393704" header="0" footer="0"/>
      <printOptions horizontalCentered="1"/>
      <pageSetup paperSize="9" scale="38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19 E21:E33 E35">
      <formula1>cenik</formula1>
    </dataValidation>
  </dataValidations>
  <printOptions horizontalCentered="1"/>
  <pageMargins left="0.35433070866141736" right="0.55118110236220474" top="0.98425196850393704" bottom="0.98425196850393704" header="0" footer="0"/>
  <pageSetup paperSize="9" scale="54" orientation="portrait" r:id="rId2"/>
  <headerFooter alignWithMargins="0"/>
  <rowBreaks count="1" manualBreakCount="1">
    <brk id="1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4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79.28515625" style="93" customWidth="1"/>
    <col min="4" max="5" width="25.7109375" style="94" customWidth="1"/>
    <col min="6" max="6" width="25.7109375" style="95" customWidth="1"/>
    <col min="7" max="7" width="2.42578125" style="51" customWidth="1"/>
    <col min="8" max="9" width="9.140625" style="51" customWidth="1"/>
    <col min="10" max="10" width="0" style="51" hidden="1" customWidth="1"/>
    <col min="11" max="16384" width="9.140625" style="51"/>
  </cols>
  <sheetData>
    <row r="1" spans="1:6" s="55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6" s="55" customFormat="1" ht="20.100000000000001" customHeight="1" x14ac:dyDescent="0.35">
      <c r="A2" s="285"/>
      <c r="B2" s="210"/>
      <c r="C2" s="210"/>
      <c r="D2" s="210"/>
      <c r="E2" s="210"/>
      <c r="F2" s="210"/>
    </row>
    <row r="3" spans="1:6" s="55" customFormat="1" ht="20.100000000000001" customHeight="1" x14ac:dyDescent="0.35">
      <c r="A3" s="629" t="s">
        <v>665</v>
      </c>
      <c r="B3" s="210"/>
      <c r="C3" s="210"/>
      <c r="D3" s="210"/>
      <c r="E3" s="210"/>
      <c r="F3" s="210"/>
    </row>
    <row r="4" spans="1:6" s="55" customFormat="1" ht="20.100000000000001" customHeight="1" x14ac:dyDescent="0.35">
      <c r="A4" s="285"/>
      <c r="B4" s="210"/>
      <c r="C4" s="210"/>
      <c r="D4" s="210"/>
      <c r="E4" s="210"/>
      <c r="F4" s="87"/>
    </row>
    <row r="5" spans="1:6" ht="84" customHeight="1" x14ac:dyDescent="0.25">
      <c r="A5" s="632" t="s">
        <v>146</v>
      </c>
      <c r="B5" s="633"/>
      <c r="C5" s="221" t="s">
        <v>147</v>
      </c>
      <c r="D5" s="199" t="s">
        <v>629</v>
      </c>
      <c r="E5" s="200" t="s">
        <v>627</v>
      </c>
      <c r="F5" s="287" t="s">
        <v>628</v>
      </c>
    </row>
    <row r="6" spans="1:6" ht="37.9" customHeight="1" x14ac:dyDescent="0.25">
      <c r="A6" s="179" t="s">
        <v>7</v>
      </c>
      <c r="B6" s="182"/>
      <c r="C6" s="208" t="s">
        <v>29</v>
      </c>
      <c r="D6" s="194"/>
      <c r="E6" s="194"/>
      <c r="F6" s="195"/>
    </row>
    <row r="7" spans="1:6" ht="19.899999999999999" customHeight="1" x14ac:dyDescent="0.25">
      <c r="A7" s="181"/>
      <c r="B7" s="180" t="s">
        <v>26</v>
      </c>
      <c r="C7" s="213" t="s">
        <v>501</v>
      </c>
      <c r="D7" s="102">
        <v>3</v>
      </c>
      <c r="E7" s="250">
        <v>5500</v>
      </c>
      <c r="F7" s="74">
        <f>D7*E7</f>
        <v>16500</v>
      </c>
    </row>
    <row r="8" spans="1:6" ht="19.899999999999999" customHeight="1" x14ac:dyDescent="0.25">
      <c r="A8" s="181"/>
      <c r="B8" s="181"/>
      <c r="C8" s="213" t="s">
        <v>502</v>
      </c>
      <c r="D8" s="102">
        <v>3</v>
      </c>
      <c r="E8" s="250">
        <v>5500</v>
      </c>
      <c r="F8" s="74">
        <f>D8*E8</f>
        <v>16500</v>
      </c>
    </row>
    <row r="9" spans="1:6" ht="19.899999999999999" customHeight="1" x14ac:dyDescent="0.25">
      <c r="A9" s="181"/>
      <c r="B9" s="219" t="s">
        <v>27</v>
      </c>
      <c r="C9" s="213" t="s">
        <v>332</v>
      </c>
      <c r="D9" s="220">
        <v>3</v>
      </c>
      <c r="E9" s="254">
        <v>5500</v>
      </c>
      <c r="F9" s="74">
        <f t="shared" ref="F9:F12" si="0">D9*E9</f>
        <v>16500</v>
      </c>
    </row>
    <row r="10" spans="1:6" ht="19.899999999999999" customHeight="1" x14ac:dyDescent="0.25">
      <c r="A10" s="181"/>
      <c r="B10" s="457"/>
      <c r="C10" s="213" t="s">
        <v>503</v>
      </c>
      <c r="D10" s="220">
        <v>3</v>
      </c>
      <c r="E10" s="254">
        <v>5500</v>
      </c>
      <c r="F10" s="74">
        <f t="shared" si="0"/>
        <v>16500</v>
      </c>
    </row>
    <row r="11" spans="1:6" ht="34.5" customHeight="1" x14ac:dyDescent="0.25">
      <c r="A11" s="288"/>
      <c r="B11" s="99"/>
      <c r="C11" s="91" t="s">
        <v>31</v>
      </c>
      <c r="D11" s="197"/>
      <c r="E11" s="201"/>
      <c r="F11" s="289"/>
    </row>
    <row r="12" spans="1:6" ht="19.899999999999999" customHeight="1" x14ac:dyDescent="0.25">
      <c r="A12" s="191"/>
      <c r="B12" s="191"/>
      <c r="C12" s="213" t="s">
        <v>332</v>
      </c>
      <c r="D12" s="290">
        <v>2</v>
      </c>
      <c r="E12" s="263">
        <v>8000</v>
      </c>
      <c r="F12" s="74">
        <f t="shared" si="0"/>
        <v>16000</v>
      </c>
    </row>
    <row r="13" spans="1:6" s="314" customFormat="1" ht="36.75" customHeight="1" x14ac:dyDescent="0.25">
      <c r="A13" s="216"/>
      <c r="B13" s="216"/>
      <c r="C13" s="411" t="s">
        <v>363</v>
      </c>
      <c r="D13" s="291">
        <v>2</v>
      </c>
      <c r="E13" s="252">
        <v>3000</v>
      </c>
      <c r="F13" s="74">
        <f>D13*E13</f>
        <v>6000</v>
      </c>
    </row>
    <row r="14" spans="1:6" ht="22.5" customHeight="1" x14ac:dyDescent="0.25">
      <c r="A14" s="216"/>
      <c r="B14" s="216"/>
      <c r="C14" s="450" t="s">
        <v>663</v>
      </c>
      <c r="D14" s="355">
        <v>2</v>
      </c>
      <c r="E14" s="250">
        <v>8000</v>
      </c>
      <c r="F14" s="306">
        <f t="shared" ref="F14" si="1">D14*E14</f>
        <v>16000</v>
      </c>
    </row>
    <row r="15" spans="1:6" ht="36.75" customHeight="1" x14ac:dyDescent="0.25">
      <c r="A15" s="288"/>
      <c r="B15" s="90"/>
      <c r="C15" s="91" t="s">
        <v>32</v>
      </c>
      <c r="D15" s="197"/>
      <c r="E15" s="197"/>
      <c r="F15" s="292"/>
    </row>
    <row r="16" spans="1:6" x14ac:dyDescent="0.25">
      <c r="F16" s="62"/>
    </row>
    <row r="17" spans="1:11" ht="35.25" customHeight="1" x14ac:dyDescent="0.25">
      <c r="A17" s="119"/>
      <c r="B17" s="120"/>
      <c r="C17" s="293" t="s">
        <v>188</v>
      </c>
      <c r="D17" s="98"/>
      <c r="E17" s="98"/>
      <c r="F17" s="53"/>
    </row>
    <row r="18" spans="1:11" ht="33.6" customHeight="1" x14ac:dyDescent="0.25">
      <c r="A18" s="121"/>
      <c r="B18" s="192"/>
      <c r="C18" s="122" t="s">
        <v>166</v>
      </c>
      <c r="D18" s="100"/>
      <c r="E18" s="100"/>
      <c r="F18" s="294">
        <v>5</v>
      </c>
    </row>
    <row r="19" spans="1:11" ht="33.6" customHeight="1" x14ac:dyDescent="0.25">
      <c r="A19" s="123"/>
      <c r="B19" s="193"/>
      <c r="C19" s="122" t="s">
        <v>167</v>
      </c>
      <c r="D19" s="100"/>
      <c r="E19" s="100"/>
      <c r="F19" s="294">
        <v>50</v>
      </c>
    </row>
    <row r="20" spans="1:11" x14ac:dyDescent="0.25">
      <c r="A20" s="123"/>
      <c r="B20" s="193"/>
      <c r="C20" s="124" t="s">
        <v>140</v>
      </c>
      <c r="D20" s="215"/>
      <c r="E20" s="215"/>
      <c r="F20" s="294">
        <v>3</v>
      </c>
    </row>
    <row r="21" spans="1:11" x14ac:dyDescent="0.25">
      <c r="A21" s="125"/>
      <c r="B21" s="126"/>
      <c r="C21" s="127" t="s">
        <v>584</v>
      </c>
      <c r="D21" s="128"/>
      <c r="E21" s="128"/>
      <c r="F21" s="294">
        <v>60.8</v>
      </c>
    </row>
    <row r="22" spans="1:11" s="49" customFormat="1" x14ac:dyDescent="0.25">
      <c r="A22" s="129"/>
      <c r="B22" s="130"/>
      <c r="C22" s="131" t="s">
        <v>585</v>
      </c>
      <c r="D22" s="103"/>
      <c r="E22" s="103"/>
      <c r="F22" s="294">
        <v>182.5</v>
      </c>
    </row>
    <row r="23" spans="1:11" x14ac:dyDescent="0.25">
      <c r="C23" s="132"/>
      <c r="D23" s="133"/>
      <c r="E23" s="133"/>
      <c r="F23" s="134"/>
    </row>
    <row r="24" spans="1:11" ht="18" customHeight="1" x14ac:dyDescent="0.25">
      <c r="A24" s="312" t="s">
        <v>586</v>
      </c>
      <c r="C24" s="516"/>
      <c r="D24" s="135"/>
      <c r="E24" s="135"/>
      <c r="H24" s="49"/>
      <c r="I24" s="49"/>
      <c r="J24" s="49"/>
      <c r="K24" s="49"/>
    </row>
    <row r="25" spans="1:11" s="49" customFormat="1" ht="36.75" customHeight="1" x14ac:dyDescent="0.25">
      <c r="A25" s="64"/>
      <c r="B25" s="64"/>
      <c r="C25" s="64"/>
      <c r="D25" s="64"/>
      <c r="E25" s="64"/>
      <c r="F25" s="64"/>
    </row>
    <row r="26" spans="1:11" x14ac:dyDescent="0.25">
      <c r="D26" s="94" t="s">
        <v>284</v>
      </c>
    </row>
    <row r="27" spans="1:11" x14ac:dyDescent="0.25">
      <c r="D27" s="94" t="s">
        <v>285</v>
      </c>
    </row>
    <row r="31" spans="1:11" x14ac:dyDescent="0.25">
      <c r="A31" s="211"/>
      <c r="B31" s="211"/>
      <c r="C31" s="211"/>
      <c r="D31" s="211"/>
      <c r="E31" s="211"/>
      <c r="F31" s="211"/>
    </row>
    <row r="32" spans="1:11" ht="39" customHeight="1" x14ac:dyDescent="0.25">
      <c r="A32" s="183"/>
      <c r="B32" s="183"/>
      <c r="C32" s="183"/>
      <c r="D32" s="183"/>
      <c r="E32" s="183"/>
      <c r="F32" s="183"/>
    </row>
    <row r="34" spans="1:6" s="49" customFormat="1" ht="54" customHeight="1" x14ac:dyDescent="0.25">
      <c r="A34" s="183"/>
      <c r="B34" s="211"/>
      <c r="C34" s="211"/>
      <c r="D34" s="211"/>
      <c r="E34" s="211"/>
      <c r="F34" s="211"/>
    </row>
  </sheetData>
  <sheetProtection sheet="1" objects="1" scenarios="1"/>
  <customSheetViews>
    <customSheetView guid="{839003FA-3055-4E28-826D-0A2EF77DACBD}" scale="70" showPageBreaks="1" fitToPage="1" printArea="1" view="pageBreakPreview" topLeftCell="A4">
      <selection activeCell="C22" sqref="C22"/>
      <pageMargins left="0.35433070866141736" right="0.35433070866141736" top="0.98425196850393704" bottom="0.98425196850393704" header="0" footer="0"/>
      <printOptions horizontalCentered="1"/>
      <pageSetup paperSize="9" scale="66" orientation="portrait" r:id="rId1"/>
      <headerFooter alignWithMargins="0"/>
    </customSheetView>
  </customSheetViews>
  <mergeCells count="2">
    <mergeCell ref="A5:B5"/>
    <mergeCell ref="A1:F1"/>
  </mergeCells>
  <phoneticPr fontId="3" type="noConversion"/>
  <dataValidations count="1">
    <dataValidation type="list" allowBlank="1" showInputMessage="1" showErrorMessage="1" sqref="E7:E10 E12:E14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6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4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19.5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3.90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447" t="s">
        <v>8</v>
      </c>
      <c r="B6" s="448"/>
      <c r="C6" s="332" t="s">
        <v>29</v>
      </c>
      <c r="D6" s="449"/>
      <c r="E6" s="449"/>
      <c r="F6" s="207"/>
      <c r="H6" s="206"/>
    </row>
    <row r="7" spans="1:8" ht="17.45" customHeight="1" x14ac:dyDescent="0.25">
      <c r="A7" s="377"/>
      <c r="B7" s="370" t="s">
        <v>27</v>
      </c>
      <c r="C7" s="370" t="s">
        <v>353</v>
      </c>
      <c r="D7" s="425">
        <v>3</v>
      </c>
      <c r="E7" s="254">
        <v>11000</v>
      </c>
      <c r="F7" s="74">
        <f>D7*E7</f>
        <v>33000</v>
      </c>
    </row>
    <row r="8" spans="1:8" x14ac:dyDescent="0.25">
      <c r="A8" s="377"/>
      <c r="B8" s="377"/>
      <c r="C8" s="370" t="s">
        <v>504</v>
      </c>
      <c r="D8" s="425">
        <v>3</v>
      </c>
      <c r="E8" s="254">
        <v>11000</v>
      </c>
      <c r="F8" s="74">
        <f>D8*E8</f>
        <v>33000</v>
      </c>
    </row>
    <row r="9" spans="1:8" ht="36.75" customHeight="1" x14ac:dyDescent="0.25">
      <c r="A9" s="333"/>
      <c r="B9" s="334"/>
      <c r="C9" s="396" t="s">
        <v>31</v>
      </c>
      <c r="D9" s="397"/>
      <c r="E9" s="505"/>
      <c r="F9" s="265"/>
    </row>
    <row r="10" spans="1:8" ht="17.45" customHeight="1" x14ac:dyDescent="0.25">
      <c r="A10" s="450"/>
      <c r="B10" s="451"/>
      <c r="C10" s="370" t="s">
        <v>351</v>
      </c>
      <c r="D10" s="355">
        <v>5</v>
      </c>
      <c r="E10" s="250">
        <v>11000</v>
      </c>
      <c r="F10" s="74">
        <f>D10*E10</f>
        <v>55000</v>
      </c>
    </row>
    <row r="11" spans="1:8" x14ac:dyDescent="0.25">
      <c r="A11" s="452"/>
      <c r="B11" s="452"/>
      <c r="C11" s="370" t="s">
        <v>352</v>
      </c>
      <c r="D11" s="425">
        <v>2</v>
      </c>
      <c r="E11" s="254">
        <v>15000</v>
      </c>
      <c r="F11" s="74">
        <f>D11*E11</f>
        <v>30000</v>
      </c>
    </row>
    <row r="12" spans="1:8" ht="17.45" customHeight="1" x14ac:dyDescent="0.25">
      <c r="A12" s="452"/>
      <c r="B12" s="452"/>
      <c r="C12" s="370" t="s">
        <v>353</v>
      </c>
      <c r="D12" s="425">
        <v>2</v>
      </c>
      <c r="E12" s="254">
        <v>15000</v>
      </c>
      <c r="F12" s="74">
        <f>D12*E12</f>
        <v>30000</v>
      </c>
    </row>
    <row r="13" spans="1:8" ht="36.75" customHeight="1" x14ac:dyDescent="0.25">
      <c r="A13" s="333"/>
      <c r="B13" s="334"/>
      <c r="C13" s="335" t="s">
        <v>32</v>
      </c>
      <c r="D13" s="336"/>
      <c r="E13" s="336"/>
      <c r="F13" s="292"/>
    </row>
    <row r="14" spans="1:8" ht="36" x14ac:dyDescent="0.25">
      <c r="A14" s="453"/>
      <c r="B14" s="565"/>
      <c r="C14" s="533" t="s">
        <v>142</v>
      </c>
      <c r="D14" s="534" t="s">
        <v>148</v>
      </c>
      <c r="E14" s="534"/>
      <c r="F14" s="150">
        <v>2700</v>
      </c>
    </row>
    <row r="15" spans="1:8" x14ac:dyDescent="0.25">
      <c r="A15" s="455"/>
      <c r="B15" s="566"/>
      <c r="C15" s="526" t="s">
        <v>155</v>
      </c>
      <c r="D15" s="519" t="s">
        <v>154</v>
      </c>
      <c r="E15" s="519"/>
      <c r="F15" s="151">
        <v>1800</v>
      </c>
    </row>
    <row r="16" spans="1:8" x14ac:dyDescent="0.25">
      <c r="F16" s="52"/>
    </row>
    <row r="17" spans="1:8" ht="35.25" customHeight="1" x14ac:dyDescent="0.25">
      <c r="A17" s="333"/>
      <c r="B17" s="341"/>
      <c r="C17" s="342" t="s">
        <v>188</v>
      </c>
      <c r="D17" s="380"/>
      <c r="E17" s="380"/>
      <c r="F17" s="53"/>
    </row>
    <row r="18" spans="1:8" x14ac:dyDescent="0.25">
      <c r="A18" s="565"/>
      <c r="B18" s="565"/>
      <c r="C18" s="520" t="s">
        <v>37</v>
      </c>
      <c r="D18" s="522"/>
      <c r="E18" s="532"/>
      <c r="F18" s="57">
        <v>2.5</v>
      </c>
    </row>
    <row r="19" spans="1:8" x14ac:dyDescent="0.25">
      <c r="A19" s="566"/>
      <c r="B19" s="566"/>
      <c r="C19" s="526" t="s">
        <v>231</v>
      </c>
      <c r="D19" s="519"/>
      <c r="E19" s="519"/>
      <c r="F19" s="151">
        <v>5</v>
      </c>
    </row>
    <row r="22" spans="1:8" s="312" customFormat="1" x14ac:dyDescent="0.25">
      <c r="A22" s="322"/>
      <c r="B22" s="516"/>
      <c r="C22" s="516"/>
      <c r="D22" s="517" t="s">
        <v>284</v>
      </c>
      <c r="E22" s="517"/>
      <c r="F22" s="95"/>
      <c r="H22" s="328"/>
    </row>
    <row r="23" spans="1:8" x14ac:dyDescent="0.25">
      <c r="D23" s="517" t="s">
        <v>285</v>
      </c>
    </row>
    <row r="25" spans="1:8" s="312" customFormat="1" ht="36.75" customHeight="1" x14ac:dyDescent="0.25">
      <c r="A25" s="403"/>
      <c r="B25" s="403"/>
      <c r="C25" s="403"/>
      <c r="D25" s="403"/>
      <c r="E25" s="403"/>
      <c r="F25" s="403"/>
      <c r="H25" s="328"/>
    </row>
    <row r="31" spans="1:8" x14ac:dyDescent="0.25">
      <c r="A31" s="410"/>
      <c r="B31" s="410"/>
      <c r="C31" s="410"/>
      <c r="D31" s="410"/>
      <c r="E31" s="410"/>
      <c r="F31" s="410"/>
    </row>
    <row r="32" spans="1:8" ht="39" customHeight="1" x14ac:dyDescent="0.25">
      <c r="A32" s="373"/>
      <c r="B32" s="373"/>
      <c r="C32" s="373"/>
      <c r="D32" s="373"/>
      <c r="E32" s="373"/>
      <c r="F32" s="373"/>
    </row>
    <row r="34" spans="1:8" s="312" customFormat="1" ht="54" customHeight="1" x14ac:dyDescent="0.25">
      <c r="A34" s="373"/>
      <c r="B34" s="374"/>
      <c r="C34" s="374"/>
      <c r="D34" s="374"/>
      <c r="E34" s="374"/>
      <c r="F34" s="374"/>
      <c r="H34" s="328"/>
    </row>
  </sheetData>
  <sheetProtection sheet="1" objects="1" scenarios="1"/>
  <customSheetViews>
    <customSheetView guid="{839003FA-3055-4E28-826D-0A2EF77DACBD}" scale="70" showPageBreaks="1" fitToPage="1" printArea="1" view="pageBreakPreview" topLeftCell="A12">
      <selection activeCell="C27" sqref="C27"/>
      <pageMargins left="0.35433070866141736" right="0.35433070866141736" top="0.98425196850393704" bottom="0.98425196850393704" header="0" footer="0"/>
      <printOptions horizontalCentered="1"/>
      <pageSetup paperSize="9" scale="66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8 E10:E12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29</vt:i4>
      </vt:variant>
      <vt:variant>
        <vt:lpstr>Imenovani obsegi</vt:lpstr>
      </vt:variant>
      <vt:variant>
        <vt:i4>27</vt:i4>
      </vt:variant>
    </vt:vector>
  </HeadingPairs>
  <TitlesOfParts>
    <vt:vector size="56" baseType="lpstr">
      <vt:lpstr>AG</vt:lpstr>
      <vt:lpstr>AGRFT</vt:lpstr>
      <vt:lpstr>ALUO</vt:lpstr>
      <vt:lpstr>BF</vt:lpstr>
      <vt:lpstr>EF</vt:lpstr>
      <vt:lpstr>FA</vt:lpstr>
      <vt:lpstr>FDV</vt:lpstr>
      <vt:lpstr>FE</vt:lpstr>
      <vt:lpstr>FFA</vt:lpstr>
      <vt:lpstr>FGG</vt:lpstr>
      <vt:lpstr>FKKT</vt:lpstr>
      <vt:lpstr>FMF</vt:lpstr>
      <vt:lpstr>FPP</vt:lpstr>
      <vt:lpstr>FRI</vt:lpstr>
      <vt:lpstr>FSD</vt:lpstr>
      <vt:lpstr>FS</vt:lpstr>
      <vt:lpstr>FŠ</vt:lpstr>
      <vt:lpstr>FU</vt:lpstr>
      <vt:lpstr>FF</vt:lpstr>
      <vt:lpstr>MF</vt:lpstr>
      <vt:lpstr>NTF</vt:lpstr>
      <vt:lpstr>PEF</vt:lpstr>
      <vt:lpstr>PF</vt:lpstr>
      <vt:lpstr>TEOF</vt:lpstr>
      <vt:lpstr>VF</vt:lpstr>
      <vt:lpstr>ZF</vt:lpstr>
      <vt:lpstr>spremembe</vt:lpstr>
      <vt:lpstr>povp.šolnina po skupinah</vt:lpstr>
      <vt:lpstr>šolnina</vt:lpstr>
      <vt:lpstr>cenik</vt:lpstr>
      <vt:lpstr>AG!Področje_tiskanja</vt:lpstr>
      <vt:lpstr>AGRFT!Področje_tiskanja</vt:lpstr>
      <vt:lpstr>ALUO!Področje_tiskanja</vt:lpstr>
      <vt:lpstr>BF!Področje_tiskanja</vt:lpstr>
      <vt:lpstr>EF!Področje_tiskanja</vt:lpstr>
      <vt:lpstr>FA!Področje_tiskanja</vt:lpstr>
      <vt:lpstr>FDV!Področje_tiskanja</vt:lpstr>
      <vt:lpstr>FE!Področje_tiskanja</vt:lpstr>
      <vt:lpstr>FF!Področje_tiskanja</vt:lpstr>
      <vt:lpstr>FFA!Področje_tiskanja</vt:lpstr>
      <vt:lpstr>FGG!Področje_tiskanja</vt:lpstr>
      <vt:lpstr>FKKT!Področje_tiskanja</vt:lpstr>
      <vt:lpstr>FMF!Področje_tiskanja</vt:lpstr>
      <vt:lpstr>FPP!Področje_tiskanja</vt:lpstr>
      <vt:lpstr>FRI!Področje_tiskanja</vt:lpstr>
      <vt:lpstr>FS!Področje_tiskanja</vt:lpstr>
      <vt:lpstr>FSD!Področje_tiskanja</vt:lpstr>
      <vt:lpstr>FŠ!Področje_tiskanja</vt:lpstr>
      <vt:lpstr>FU!Področje_tiskanja</vt:lpstr>
      <vt:lpstr>MF!Področje_tiskanja</vt:lpstr>
      <vt:lpstr>NTF!Področje_tiskanja</vt:lpstr>
      <vt:lpstr>PEF!Področje_tiskanja</vt:lpstr>
      <vt:lpstr>PF!Področje_tiskanja</vt:lpstr>
      <vt:lpstr>TEOF!Področje_tiskanja</vt:lpstr>
      <vt:lpstr>VF!Področje_tiskanja</vt:lpstr>
      <vt:lpstr>ZF!Področje_tiskanja</vt:lpstr>
    </vt:vector>
  </TitlesOfParts>
  <Company>UNIVERZA V LJUBLJANI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Posavec-Tršan, Milojka</dc:creator>
  <cp:lastModifiedBy>Uporabnik</cp:lastModifiedBy>
  <cp:lastPrinted>2017-01-24T09:07:58Z</cp:lastPrinted>
  <dcterms:created xsi:type="dcterms:W3CDTF">2007-01-25T09:06:45Z</dcterms:created>
  <dcterms:modified xsi:type="dcterms:W3CDTF">2017-02-22T06:28:25Z</dcterms:modified>
</cp:coreProperties>
</file>